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psp-fs02\кд\ОМТС\Рабочая\Группа реализации\ОПЕР ИНФ_примеры док\_Рекл текущ файлы на сайте МП\для новых объяв_скоррект\"/>
    </mc:Choice>
  </mc:AlternateContent>
  <bookViews>
    <workbookView xWindow="0" yWindow="0" windowWidth="24000" windowHeight="9000" tabRatio="858"/>
  </bookViews>
  <sheets>
    <sheet name="Погрузчики и ам на продажу" sheetId="15" r:id="rId1"/>
    <sheet name="Архив торгов с победителями" sheetId="18" r:id="rId2"/>
    <sheet name="Грейфер 35ед_3239" sheetId="5" state="hidden" r:id="rId3"/>
    <sheet name="Портальные краны" sheetId="20" r:id="rId4"/>
    <sheet name="Автомобили_1ед_244" sheetId="19" state="hidden" r:id="rId5"/>
    <sheet name="Мраморн плиты_1132ед_152" sheetId="23" state="hidden" r:id="rId6"/>
    <sheet name="Контейнеры 10ед_387" sheetId="25" state="hidden" r:id="rId7"/>
    <sheet name="Запчасти невостр.в пр-ве" sheetId="26" r:id="rId8"/>
    <sheet name="Тара деревянная бу" sheetId="24" r:id="rId9"/>
    <sheet name="ОПИСЬ ПЕРЕЧНЯ" sheetId="17" r:id="rId10"/>
  </sheets>
  <definedNames>
    <definedName name="_xlnm._FilterDatabase" localSheetId="7" hidden="1">'Запчасти невостр.в пр-ве'!$A$5:$Q$313</definedName>
    <definedName name="_xlnm._FilterDatabase" localSheetId="0" hidden="1">'Погрузчики и ам на продажу'!$A$13:$J$13</definedName>
    <definedName name="_xlnm.Print_Area" localSheetId="4">Автомобили_1ед_244!$A$1:$P$15</definedName>
    <definedName name="_xlnm.Print_Area" localSheetId="1">'Архив торгов с победителями'!$A$1:$N$5</definedName>
    <definedName name="_xlnm.Print_Area" localSheetId="2">'Грейфер 35ед_3239'!$A$1:$N$47</definedName>
    <definedName name="_xlnm.Print_Area" localSheetId="5">'Мраморн плиты_1132ед_152'!$A$1:$G$4</definedName>
    <definedName name="_xlnm.Print_Area" localSheetId="9">'ОПИСЬ ПЕРЕЧНЯ'!$A$1:$L$16</definedName>
    <definedName name="_xlnm.Print_Area" localSheetId="0">'Погрузчики и ам на продажу'!$A$2:$J$15</definedName>
    <definedName name="_xlnm.Print_Area" localSheetId="3">'Портальные краны'!$A$1:$J$17</definedName>
  </definedNames>
  <calcPr calcId="162913"/>
</workbook>
</file>

<file path=xl/calcChain.xml><?xml version="1.0" encoding="utf-8"?>
<calcChain xmlns="http://schemas.openxmlformats.org/spreadsheetml/2006/main">
  <c r="L15" i="18" l="1"/>
  <c r="H314" i="26" l="1"/>
  <c r="L7" i="17"/>
  <c r="O7" i="26"/>
  <c r="Q7" i="26"/>
  <c r="Q8" i="26"/>
  <c r="Q9" i="26"/>
  <c r="Q10" i="26"/>
  <c r="Q11" i="26"/>
  <c r="Q12" i="26"/>
  <c r="Q13" i="26"/>
  <c r="Q14" i="26"/>
  <c r="Q15" i="26"/>
  <c r="Q16" i="26"/>
  <c r="Q17" i="26"/>
  <c r="Q18" i="26"/>
  <c r="Q19" i="26"/>
  <c r="Q20" i="26"/>
  <c r="Q21" i="26"/>
  <c r="Q22" i="26"/>
  <c r="Q23" i="26"/>
  <c r="Q24" i="26"/>
  <c r="Q25" i="26"/>
  <c r="Q26" i="26"/>
  <c r="Q27" i="26"/>
  <c r="Q28" i="26"/>
  <c r="Q29" i="26"/>
  <c r="Q30" i="26"/>
  <c r="Q31" i="26"/>
  <c r="Q32" i="26"/>
  <c r="Q33" i="26"/>
  <c r="Q34" i="26"/>
  <c r="Q35" i="26"/>
  <c r="Q36" i="26"/>
  <c r="Q37" i="26"/>
  <c r="Q38" i="26"/>
  <c r="Q39" i="26"/>
  <c r="Q40" i="26"/>
  <c r="Q41" i="26"/>
  <c r="Q42" i="26"/>
  <c r="Q43" i="26"/>
  <c r="Q44" i="26"/>
  <c r="Q45" i="26"/>
  <c r="Q46" i="26"/>
  <c r="Q47" i="26"/>
  <c r="Q48" i="26"/>
  <c r="Q49" i="26"/>
  <c r="Q50" i="26"/>
  <c r="Q51" i="26"/>
  <c r="Q52" i="26"/>
  <c r="Q53" i="26"/>
  <c r="Q54" i="26"/>
  <c r="Q55" i="26"/>
  <c r="Q56" i="26"/>
  <c r="Q57" i="26"/>
  <c r="Q58" i="26"/>
  <c r="Q59" i="26"/>
  <c r="Q60" i="26"/>
  <c r="Q61" i="26"/>
  <c r="Q62" i="26"/>
  <c r="Q63" i="26"/>
  <c r="Q64" i="26"/>
  <c r="Q65" i="26"/>
  <c r="Q66" i="26"/>
  <c r="Q67" i="26"/>
  <c r="Q68" i="26"/>
  <c r="Q69" i="26"/>
  <c r="Q70" i="26"/>
  <c r="Q71" i="26"/>
  <c r="Q72" i="26"/>
  <c r="Q73" i="26"/>
  <c r="Q74" i="26"/>
  <c r="Q75" i="26"/>
  <c r="Q76" i="26"/>
  <c r="Q77" i="26"/>
  <c r="Q78" i="26"/>
  <c r="Q79" i="26"/>
  <c r="Q80" i="26"/>
  <c r="Q81" i="26"/>
  <c r="Q82" i="26"/>
  <c r="Q83" i="26"/>
  <c r="Q84" i="26"/>
  <c r="Q85" i="26"/>
  <c r="Q86" i="26"/>
  <c r="Q87" i="26"/>
  <c r="Q88" i="26"/>
  <c r="Q89" i="26"/>
  <c r="Q90" i="26"/>
  <c r="Q91" i="26"/>
  <c r="Q92" i="26"/>
  <c r="Q93" i="26"/>
  <c r="Q94" i="26"/>
  <c r="Q95" i="26"/>
  <c r="Q96" i="26"/>
  <c r="Q97" i="26"/>
  <c r="Q98" i="26"/>
  <c r="Q99" i="26"/>
  <c r="Q100" i="26"/>
  <c r="Q101" i="26"/>
  <c r="Q102" i="26"/>
  <c r="Q103" i="26"/>
  <c r="Q104" i="26"/>
  <c r="Q105" i="26"/>
  <c r="Q106" i="26"/>
  <c r="Q107" i="26"/>
  <c r="Q108" i="26"/>
  <c r="Q109" i="26"/>
  <c r="Q110" i="26"/>
  <c r="Q111" i="26"/>
  <c r="Q112" i="26"/>
  <c r="Q113" i="26"/>
  <c r="Q114" i="26"/>
  <c r="Q115" i="26"/>
  <c r="Q116" i="26"/>
  <c r="Q117" i="26"/>
  <c r="Q118" i="26"/>
  <c r="Q119" i="26"/>
  <c r="Q120" i="26"/>
  <c r="Q121" i="26"/>
  <c r="Q122" i="26"/>
  <c r="Q123" i="26"/>
  <c r="Q124" i="26"/>
  <c r="Q125" i="26"/>
  <c r="Q126" i="26"/>
  <c r="Q127" i="26"/>
  <c r="Q128" i="26"/>
  <c r="Q129" i="26"/>
  <c r="Q130" i="26"/>
  <c r="Q131" i="26"/>
  <c r="Q132" i="26"/>
  <c r="Q133" i="26"/>
  <c r="Q134" i="26"/>
  <c r="Q135" i="26"/>
  <c r="Q136" i="26"/>
  <c r="Q137" i="26"/>
  <c r="Q138" i="26"/>
  <c r="Q139" i="26"/>
  <c r="Q140" i="26"/>
  <c r="Q141" i="26"/>
  <c r="Q142" i="26"/>
  <c r="Q143" i="26"/>
  <c r="Q144" i="26"/>
  <c r="Q145" i="26"/>
  <c r="Q146" i="26"/>
  <c r="Q147" i="26"/>
  <c r="Q148" i="26"/>
  <c r="Q149" i="26"/>
  <c r="Q150" i="26"/>
  <c r="Q151" i="26"/>
  <c r="Q152" i="26"/>
  <c r="Q153" i="26"/>
  <c r="Q154" i="26"/>
  <c r="Q155" i="26"/>
  <c r="Q156" i="26"/>
  <c r="Q157" i="26"/>
  <c r="Q158" i="26"/>
  <c r="Q159" i="26"/>
  <c r="Q160" i="26"/>
  <c r="Q161" i="26"/>
  <c r="Q162" i="26"/>
  <c r="Q163" i="26"/>
  <c r="Q164" i="26"/>
  <c r="Q165" i="26"/>
  <c r="Q166" i="26"/>
  <c r="Q167" i="26"/>
  <c r="Q168" i="26"/>
  <c r="Q169" i="26"/>
  <c r="Q170" i="26"/>
  <c r="Q171" i="26"/>
  <c r="Q172" i="26"/>
  <c r="Q173" i="26"/>
  <c r="Q174" i="26"/>
  <c r="Q175" i="26"/>
  <c r="Q176" i="26"/>
  <c r="Q177" i="26"/>
  <c r="Q178" i="26"/>
  <c r="Q179" i="26"/>
  <c r="Q180" i="26"/>
  <c r="Q181" i="26"/>
  <c r="Q182" i="26"/>
  <c r="Q183" i="26"/>
  <c r="Q184" i="26"/>
  <c r="Q185" i="26"/>
  <c r="Q186" i="26"/>
  <c r="Q187" i="26"/>
  <c r="Q188" i="26"/>
  <c r="Q189" i="26"/>
  <c r="Q190" i="26"/>
  <c r="Q191" i="26"/>
  <c r="Q192" i="26"/>
  <c r="Q193" i="26"/>
  <c r="Q194" i="26"/>
  <c r="Q195" i="26"/>
  <c r="Q196" i="26"/>
  <c r="Q197" i="26"/>
  <c r="Q198" i="26"/>
  <c r="Q199" i="26"/>
  <c r="Q200" i="26"/>
  <c r="Q201" i="26"/>
  <c r="Q202" i="26"/>
  <c r="Q203" i="26"/>
  <c r="Q204" i="26"/>
  <c r="Q205" i="26"/>
  <c r="Q206" i="26"/>
  <c r="Q207" i="26"/>
  <c r="Q208" i="26"/>
  <c r="Q209" i="26"/>
  <c r="Q210" i="26"/>
  <c r="Q211" i="26"/>
  <c r="Q212" i="26"/>
  <c r="Q213" i="26"/>
  <c r="Q214" i="26"/>
  <c r="Q215" i="26"/>
  <c r="Q216" i="26"/>
  <c r="Q217" i="26"/>
  <c r="Q218" i="26"/>
  <c r="Q219" i="26"/>
  <c r="Q220" i="26"/>
  <c r="Q221" i="26"/>
  <c r="Q222" i="26"/>
  <c r="Q223" i="26"/>
  <c r="Q224" i="26"/>
  <c r="Q225" i="26"/>
  <c r="Q226" i="26"/>
  <c r="Q227" i="26"/>
  <c r="Q228" i="26"/>
  <c r="Q229" i="26"/>
  <c r="Q230" i="26"/>
  <c r="Q231" i="26"/>
  <c r="Q232" i="26"/>
  <c r="Q233" i="26"/>
  <c r="Q234" i="26"/>
  <c r="Q235" i="26"/>
  <c r="Q236" i="26"/>
  <c r="Q237" i="26"/>
  <c r="Q238" i="26"/>
  <c r="Q239" i="26"/>
  <c r="Q240" i="26"/>
  <c r="Q241" i="26"/>
  <c r="Q242" i="26"/>
  <c r="Q243" i="26"/>
  <c r="Q244" i="26"/>
  <c r="Q245" i="26"/>
  <c r="Q246" i="26"/>
  <c r="Q247" i="26"/>
  <c r="Q248" i="26"/>
  <c r="Q249" i="26"/>
  <c r="Q250" i="26"/>
  <c r="Q251" i="26"/>
  <c r="Q252" i="26"/>
  <c r="Q253" i="26"/>
  <c r="Q254" i="26"/>
  <c r="Q255" i="26"/>
  <c r="Q256" i="26"/>
  <c r="Q257" i="26"/>
  <c r="Q258" i="26"/>
  <c r="Q259" i="26"/>
  <c r="Q260" i="26"/>
  <c r="Q261" i="26"/>
  <c r="Q262" i="26"/>
  <c r="Q263" i="26"/>
  <c r="Q264" i="26"/>
  <c r="Q265" i="26"/>
  <c r="Q266" i="26"/>
  <c r="Q267" i="26"/>
  <c r="Q268" i="26"/>
  <c r="Q269" i="26"/>
  <c r="Q270" i="26"/>
  <c r="Q271" i="26"/>
  <c r="Q272" i="26"/>
  <c r="Q273" i="26"/>
  <c r="Q274" i="26"/>
  <c r="Q275" i="26"/>
  <c r="Q276" i="26"/>
  <c r="Q277" i="26"/>
  <c r="Q278" i="26"/>
  <c r="Q279" i="26"/>
  <c r="Q280" i="26"/>
  <c r="Q281" i="26"/>
  <c r="Q282" i="26"/>
  <c r="Q283" i="26"/>
  <c r="Q284" i="26"/>
  <c r="Q285" i="26"/>
  <c r="Q286" i="26"/>
  <c r="Q287" i="26"/>
  <c r="Q288" i="26"/>
  <c r="Q289" i="26"/>
  <c r="Q290" i="26"/>
  <c r="Q291" i="26"/>
  <c r="Q292" i="26"/>
  <c r="Q293" i="26"/>
  <c r="Q294" i="26"/>
  <c r="Q295" i="26"/>
  <c r="Q296" i="26"/>
  <c r="Q297" i="26"/>
  <c r="Q298" i="26"/>
  <c r="Q299" i="26"/>
  <c r="Q300" i="26"/>
  <c r="Q301" i="26"/>
  <c r="Q302" i="26"/>
  <c r="Q303" i="26"/>
  <c r="Q304" i="26"/>
  <c r="Q305" i="26"/>
  <c r="Q306" i="26"/>
  <c r="Q307" i="26"/>
  <c r="Q308" i="26"/>
  <c r="Q309" i="26"/>
  <c r="Q310" i="26"/>
  <c r="Q311" i="26"/>
  <c r="Q312" i="26"/>
  <c r="Q313" i="26"/>
  <c r="Q6" i="26"/>
  <c r="J313" i="26"/>
  <c r="K313" i="26" s="1"/>
  <c r="O313" i="26" s="1"/>
  <c r="J312" i="26"/>
  <c r="K312" i="26" s="1"/>
  <c r="O312" i="26" s="1"/>
  <c r="J311" i="26"/>
  <c r="K311" i="26" s="1"/>
  <c r="O311" i="26" s="1"/>
  <c r="J310" i="26"/>
  <c r="K310" i="26" s="1"/>
  <c r="O310" i="26" s="1"/>
  <c r="J309" i="26"/>
  <c r="K309" i="26" s="1"/>
  <c r="O309" i="26" s="1"/>
  <c r="J308" i="26"/>
  <c r="K308" i="26" s="1"/>
  <c r="O308" i="26" s="1"/>
  <c r="J307" i="26"/>
  <c r="K307" i="26" s="1"/>
  <c r="O307" i="26" s="1"/>
  <c r="J306" i="26"/>
  <c r="K306" i="26" s="1"/>
  <c r="O306" i="26" s="1"/>
  <c r="J305" i="26"/>
  <c r="K305" i="26" s="1"/>
  <c r="O305" i="26" s="1"/>
  <c r="J304" i="26"/>
  <c r="K304" i="26" s="1"/>
  <c r="O304" i="26" s="1"/>
  <c r="J303" i="26"/>
  <c r="K303" i="26" s="1"/>
  <c r="O303" i="26" s="1"/>
  <c r="J302" i="26"/>
  <c r="K302" i="26" s="1"/>
  <c r="O302" i="26" s="1"/>
  <c r="J301" i="26"/>
  <c r="K301" i="26" s="1"/>
  <c r="O301" i="26" s="1"/>
  <c r="J300" i="26"/>
  <c r="K300" i="26" s="1"/>
  <c r="O300" i="26" s="1"/>
  <c r="J299" i="26"/>
  <c r="K299" i="26" s="1"/>
  <c r="O299" i="26" s="1"/>
  <c r="J298" i="26"/>
  <c r="K298" i="26" s="1"/>
  <c r="O298" i="26" s="1"/>
  <c r="J297" i="26"/>
  <c r="K297" i="26" s="1"/>
  <c r="O297" i="26" s="1"/>
  <c r="J296" i="26"/>
  <c r="K296" i="26" s="1"/>
  <c r="O296" i="26" s="1"/>
  <c r="J295" i="26"/>
  <c r="K295" i="26" s="1"/>
  <c r="O295" i="26" s="1"/>
  <c r="J294" i="26"/>
  <c r="K294" i="26" s="1"/>
  <c r="O294" i="26" s="1"/>
  <c r="J293" i="26"/>
  <c r="K293" i="26" s="1"/>
  <c r="O293" i="26" s="1"/>
  <c r="J292" i="26"/>
  <c r="K292" i="26" s="1"/>
  <c r="O292" i="26" s="1"/>
  <c r="J291" i="26"/>
  <c r="K291" i="26" s="1"/>
  <c r="O291" i="26" s="1"/>
  <c r="J290" i="26"/>
  <c r="K290" i="26" s="1"/>
  <c r="O290" i="26" s="1"/>
  <c r="J289" i="26"/>
  <c r="K289" i="26" s="1"/>
  <c r="O289" i="26" s="1"/>
  <c r="J288" i="26"/>
  <c r="K288" i="26" s="1"/>
  <c r="O288" i="26" s="1"/>
  <c r="J287" i="26"/>
  <c r="K287" i="26" s="1"/>
  <c r="O287" i="26" s="1"/>
  <c r="J286" i="26"/>
  <c r="K286" i="26" s="1"/>
  <c r="O286" i="26" s="1"/>
  <c r="J285" i="26"/>
  <c r="K285" i="26" s="1"/>
  <c r="O285" i="26" s="1"/>
  <c r="J284" i="26"/>
  <c r="K284" i="26" s="1"/>
  <c r="O284" i="26" s="1"/>
  <c r="J283" i="26"/>
  <c r="K283" i="26" s="1"/>
  <c r="O283" i="26" s="1"/>
  <c r="J282" i="26"/>
  <c r="K282" i="26" s="1"/>
  <c r="O282" i="26" s="1"/>
  <c r="J281" i="26"/>
  <c r="K281" i="26" s="1"/>
  <c r="O281" i="26" s="1"/>
  <c r="J280" i="26"/>
  <c r="K280" i="26" s="1"/>
  <c r="O280" i="26" s="1"/>
  <c r="J279" i="26"/>
  <c r="K279" i="26" s="1"/>
  <c r="O279" i="26" s="1"/>
  <c r="J278" i="26"/>
  <c r="K278" i="26" s="1"/>
  <c r="O278" i="26" s="1"/>
  <c r="J277" i="26"/>
  <c r="K277" i="26" s="1"/>
  <c r="O277" i="26" s="1"/>
  <c r="J276" i="26"/>
  <c r="K276" i="26" s="1"/>
  <c r="O276" i="26" s="1"/>
  <c r="J275" i="26"/>
  <c r="K275" i="26" s="1"/>
  <c r="O275" i="26" s="1"/>
  <c r="J274" i="26"/>
  <c r="K274" i="26" s="1"/>
  <c r="O274" i="26" s="1"/>
  <c r="J273" i="26"/>
  <c r="K273" i="26" s="1"/>
  <c r="O273" i="26" s="1"/>
  <c r="J272" i="26"/>
  <c r="K272" i="26" s="1"/>
  <c r="O272" i="26" s="1"/>
  <c r="J271" i="26"/>
  <c r="K271" i="26" s="1"/>
  <c r="O271" i="26" s="1"/>
  <c r="J270" i="26"/>
  <c r="K270" i="26" s="1"/>
  <c r="O270" i="26" s="1"/>
  <c r="J269" i="26"/>
  <c r="K269" i="26" s="1"/>
  <c r="O269" i="26" s="1"/>
  <c r="J268" i="26"/>
  <c r="K268" i="26" s="1"/>
  <c r="J267" i="26"/>
  <c r="K267" i="26" s="1"/>
  <c r="O267" i="26" s="1"/>
  <c r="J266" i="26"/>
  <c r="K266" i="26" s="1"/>
  <c r="O266" i="26" s="1"/>
  <c r="J265" i="26"/>
  <c r="K265" i="26" s="1"/>
  <c r="O265" i="26" s="1"/>
  <c r="J264" i="26"/>
  <c r="K264" i="26" s="1"/>
  <c r="O264" i="26" s="1"/>
  <c r="J263" i="26"/>
  <c r="K263" i="26" s="1"/>
  <c r="O263" i="26" s="1"/>
  <c r="J262" i="26"/>
  <c r="K262" i="26" s="1"/>
  <c r="O262" i="26" s="1"/>
  <c r="J261" i="26"/>
  <c r="K261" i="26" s="1"/>
  <c r="O261" i="26" s="1"/>
  <c r="J260" i="26"/>
  <c r="K260" i="26" s="1"/>
  <c r="O260" i="26" s="1"/>
  <c r="J259" i="26"/>
  <c r="K259" i="26" s="1"/>
  <c r="O259" i="26" s="1"/>
  <c r="J258" i="26"/>
  <c r="K258" i="26" s="1"/>
  <c r="O258" i="26" s="1"/>
  <c r="J257" i="26"/>
  <c r="K257" i="26" s="1"/>
  <c r="O257" i="26" s="1"/>
  <c r="J256" i="26"/>
  <c r="K256" i="26" s="1"/>
  <c r="O256" i="26" s="1"/>
  <c r="J255" i="26"/>
  <c r="K255" i="26" s="1"/>
  <c r="J254" i="26"/>
  <c r="K254" i="26" s="1"/>
  <c r="O254" i="26" s="1"/>
  <c r="J253" i="26"/>
  <c r="K253" i="26" s="1"/>
  <c r="O253" i="26" s="1"/>
  <c r="K252" i="26"/>
  <c r="O252" i="26" s="1"/>
  <c r="J252" i="26"/>
  <c r="J251" i="26"/>
  <c r="K251" i="26" s="1"/>
  <c r="J250" i="26"/>
  <c r="K250" i="26" s="1"/>
  <c r="O250" i="26" s="1"/>
  <c r="J249" i="26"/>
  <c r="K249" i="26" s="1"/>
  <c r="O249" i="26" s="1"/>
  <c r="J248" i="26"/>
  <c r="K248" i="26" s="1"/>
  <c r="J247" i="26"/>
  <c r="K247" i="26" s="1"/>
  <c r="O247" i="26" s="1"/>
  <c r="J246" i="26"/>
  <c r="K246" i="26" s="1"/>
  <c r="O246" i="26" s="1"/>
  <c r="J245" i="26"/>
  <c r="K245" i="26" s="1"/>
  <c r="O245" i="26" s="1"/>
  <c r="J244" i="26"/>
  <c r="K244" i="26" s="1"/>
  <c r="O244" i="26" s="1"/>
  <c r="J243" i="26"/>
  <c r="K243" i="26" s="1"/>
  <c r="O243" i="26" s="1"/>
  <c r="J242" i="26"/>
  <c r="K242" i="26" s="1"/>
  <c r="O242" i="26" s="1"/>
  <c r="J241" i="26"/>
  <c r="K241" i="26" s="1"/>
  <c r="O241" i="26" s="1"/>
  <c r="J240" i="26"/>
  <c r="K240" i="26" s="1"/>
  <c r="O240" i="26" s="1"/>
  <c r="J239" i="26"/>
  <c r="K239" i="26" s="1"/>
  <c r="O239" i="26" s="1"/>
  <c r="J238" i="26"/>
  <c r="K238" i="26" s="1"/>
  <c r="J237" i="26"/>
  <c r="K237" i="26" s="1"/>
  <c r="O237" i="26" s="1"/>
  <c r="J236" i="26"/>
  <c r="K236" i="26" s="1"/>
  <c r="O236" i="26" s="1"/>
  <c r="J235" i="26"/>
  <c r="K235" i="26" s="1"/>
  <c r="O235" i="26" s="1"/>
  <c r="J234" i="26"/>
  <c r="K234" i="26" s="1"/>
  <c r="O234" i="26" s="1"/>
  <c r="J233" i="26"/>
  <c r="K233" i="26" s="1"/>
  <c r="O233" i="26" s="1"/>
  <c r="K232" i="26"/>
  <c r="O232" i="26" s="1"/>
  <c r="J232" i="26"/>
  <c r="J231" i="26"/>
  <c r="K231" i="26" s="1"/>
  <c r="O231" i="26" s="1"/>
  <c r="J230" i="26"/>
  <c r="K230" i="26" s="1"/>
  <c r="O230" i="26" s="1"/>
  <c r="J229" i="26"/>
  <c r="K229" i="26" s="1"/>
  <c r="O229" i="26" s="1"/>
  <c r="K228" i="26"/>
  <c r="O228" i="26" s="1"/>
  <c r="J228" i="26"/>
  <c r="J227" i="26"/>
  <c r="K227" i="26" s="1"/>
  <c r="O227" i="26" s="1"/>
  <c r="J226" i="26"/>
  <c r="K226" i="26" s="1"/>
  <c r="O226" i="26" s="1"/>
  <c r="J225" i="26"/>
  <c r="K225" i="26" s="1"/>
  <c r="O225" i="26" s="1"/>
  <c r="K224" i="26"/>
  <c r="O224" i="26" s="1"/>
  <c r="J224" i="26"/>
  <c r="J223" i="26"/>
  <c r="K223" i="26" s="1"/>
  <c r="O223" i="26" s="1"/>
  <c r="J222" i="26"/>
  <c r="K222" i="26" s="1"/>
  <c r="O222" i="26" s="1"/>
  <c r="J221" i="26"/>
  <c r="K221" i="26" s="1"/>
  <c r="O221" i="26" s="1"/>
  <c r="J220" i="26"/>
  <c r="K220" i="26" s="1"/>
  <c r="O220" i="26" s="1"/>
  <c r="J219" i="26"/>
  <c r="K219" i="26" s="1"/>
  <c r="O219" i="26" s="1"/>
  <c r="J218" i="26"/>
  <c r="K218" i="26" s="1"/>
  <c r="O218" i="26" s="1"/>
  <c r="J217" i="26"/>
  <c r="K217" i="26" s="1"/>
  <c r="O217" i="26" s="1"/>
  <c r="K216" i="26"/>
  <c r="O216" i="26" s="1"/>
  <c r="J216" i="26"/>
  <c r="J215" i="26"/>
  <c r="K215" i="26" s="1"/>
  <c r="O215" i="26" s="1"/>
  <c r="J214" i="26"/>
  <c r="K214" i="26" s="1"/>
  <c r="O214" i="26" s="1"/>
  <c r="J213" i="26"/>
  <c r="K213" i="26" s="1"/>
  <c r="O213" i="26" s="1"/>
  <c r="K212" i="26"/>
  <c r="O212" i="26" s="1"/>
  <c r="J212" i="26"/>
  <c r="J211" i="26"/>
  <c r="K211" i="26" s="1"/>
  <c r="O211" i="26" s="1"/>
  <c r="J210" i="26"/>
  <c r="K210" i="26" s="1"/>
  <c r="O210" i="26" s="1"/>
  <c r="J209" i="26"/>
  <c r="K209" i="26" s="1"/>
  <c r="O209" i="26" s="1"/>
  <c r="K208" i="26"/>
  <c r="O208" i="26" s="1"/>
  <c r="J208" i="26"/>
  <c r="J207" i="26"/>
  <c r="K207" i="26" s="1"/>
  <c r="O207" i="26" s="1"/>
  <c r="J206" i="26"/>
  <c r="K206" i="26" s="1"/>
  <c r="O206" i="26" s="1"/>
  <c r="J205" i="26"/>
  <c r="K205" i="26" s="1"/>
  <c r="O205" i="26" s="1"/>
  <c r="J204" i="26"/>
  <c r="K204" i="26" s="1"/>
  <c r="O204" i="26" s="1"/>
  <c r="J203" i="26"/>
  <c r="K203" i="26" s="1"/>
  <c r="O203" i="26" s="1"/>
  <c r="J202" i="26"/>
  <c r="K202" i="26" s="1"/>
  <c r="O202" i="26" s="1"/>
  <c r="J201" i="26"/>
  <c r="K201" i="26" s="1"/>
  <c r="O201" i="26" s="1"/>
  <c r="K200" i="26"/>
  <c r="O200" i="26" s="1"/>
  <c r="J200" i="26"/>
  <c r="J199" i="26"/>
  <c r="K199" i="26" s="1"/>
  <c r="O199" i="26" s="1"/>
  <c r="J198" i="26"/>
  <c r="K198" i="26" s="1"/>
  <c r="O198" i="26" s="1"/>
  <c r="J197" i="26"/>
  <c r="K197" i="26" s="1"/>
  <c r="O197" i="26" s="1"/>
  <c r="K196" i="26"/>
  <c r="O196" i="26" s="1"/>
  <c r="J196" i="26"/>
  <c r="J195" i="26"/>
  <c r="K195" i="26" s="1"/>
  <c r="O195" i="26" s="1"/>
  <c r="J194" i="26"/>
  <c r="K194" i="26" s="1"/>
  <c r="O194" i="26" s="1"/>
  <c r="J193" i="26"/>
  <c r="K193" i="26" s="1"/>
  <c r="O193" i="26" s="1"/>
  <c r="K192" i="26"/>
  <c r="O192" i="26" s="1"/>
  <c r="J192" i="26"/>
  <c r="J191" i="26"/>
  <c r="K191" i="26" s="1"/>
  <c r="O191" i="26" s="1"/>
  <c r="J190" i="26"/>
  <c r="K190" i="26" s="1"/>
  <c r="O190" i="26" s="1"/>
  <c r="J189" i="26"/>
  <c r="K189" i="26" s="1"/>
  <c r="O189" i="26" s="1"/>
  <c r="J188" i="26"/>
  <c r="K188" i="26" s="1"/>
  <c r="O188" i="26" s="1"/>
  <c r="J187" i="26"/>
  <c r="K187" i="26" s="1"/>
  <c r="O187" i="26" s="1"/>
  <c r="J186" i="26"/>
  <c r="K186" i="26" s="1"/>
  <c r="O186" i="26" s="1"/>
  <c r="J185" i="26"/>
  <c r="K185" i="26" s="1"/>
  <c r="O185" i="26" s="1"/>
  <c r="J184" i="26"/>
  <c r="K184" i="26" s="1"/>
  <c r="O184" i="26" s="1"/>
  <c r="J183" i="26"/>
  <c r="K183" i="26" s="1"/>
  <c r="O183" i="26" s="1"/>
  <c r="J182" i="26"/>
  <c r="K182" i="26" s="1"/>
  <c r="O182" i="26" s="1"/>
  <c r="J181" i="26"/>
  <c r="K181" i="26" s="1"/>
  <c r="O181" i="26" s="1"/>
  <c r="J180" i="26"/>
  <c r="K180" i="26" s="1"/>
  <c r="O180" i="26" s="1"/>
  <c r="J179" i="26"/>
  <c r="K179" i="26" s="1"/>
  <c r="O179" i="26" s="1"/>
  <c r="J178" i="26"/>
  <c r="K178" i="26" s="1"/>
  <c r="O178" i="26" s="1"/>
  <c r="J177" i="26"/>
  <c r="K177" i="26" s="1"/>
  <c r="O177" i="26" s="1"/>
  <c r="J176" i="26"/>
  <c r="K176" i="26" s="1"/>
  <c r="O176" i="26" s="1"/>
  <c r="J175" i="26"/>
  <c r="K175" i="26" s="1"/>
  <c r="O175" i="26" s="1"/>
  <c r="J174" i="26"/>
  <c r="K174" i="26" s="1"/>
  <c r="O174" i="26" s="1"/>
  <c r="J173" i="26"/>
  <c r="K173" i="26" s="1"/>
  <c r="O173" i="26" s="1"/>
  <c r="J172" i="26"/>
  <c r="K172" i="26" s="1"/>
  <c r="O172" i="26" s="1"/>
  <c r="J171" i="26"/>
  <c r="K171" i="26" s="1"/>
  <c r="O171" i="26" s="1"/>
  <c r="J170" i="26"/>
  <c r="K170" i="26" s="1"/>
  <c r="O170" i="26" s="1"/>
  <c r="J169" i="26"/>
  <c r="K169" i="26" s="1"/>
  <c r="O169" i="26" s="1"/>
  <c r="J168" i="26"/>
  <c r="K168" i="26" s="1"/>
  <c r="O168" i="26" s="1"/>
  <c r="J167" i="26"/>
  <c r="K167" i="26" s="1"/>
  <c r="O167" i="26" s="1"/>
  <c r="J166" i="26"/>
  <c r="K166" i="26" s="1"/>
  <c r="O166" i="26" s="1"/>
  <c r="J165" i="26"/>
  <c r="K165" i="26" s="1"/>
  <c r="O165" i="26" s="1"/>
  <c r="J164" i="26"/>
  <c r="K164" i="26" s="1"/>
  <c r="O164" i="26" s="1"/>
  <c r="J163" i="26"/>
  <c r="K163" i="26" s="1"/>
  <c r="O163" i="26" s="1"/>
  <c r="J162" i="26"/>
  <c r="K162" i="26" s="1"/>
  <c r="O162" i="26" s="1"/>
  <c r="J161" i="26"/>
  <c r="K161" i="26" s="1"/>
  <c r="O161" i="26" s="1"/>
  <c r="J160" i="26"/>
  <c r="K160" i="26" s="1"/>
  <c r="O160" i="26" s="1"/>
  <c r="J159" i="26"/>
  <c r="K159" i="26" s="1"/>
  <c r="O159" i="26" s="1"/>
  <c r="J158" i="26"/>
  <c r="K158" i="26" s="1"/>
  <c r="O158" i="26" s="1"/>
  <c r="J157" i="26"/>
  <c r="K157" i="26" s="1"/>
  <c r="O157" i="26" s="1"/>
  <c r="J156" i="26"/>
  <c r="K156" i="26" s="1"/>
  <c r="O156" i="26" s="1"/>
  <c r="J155" i="26"/>
  <c r="K155" i="26" s="1"/>
  <c r="O155" i="26" s="1"/>
  <c r="J154" i="26"/>
  <c r="K154" i="26" s="1"/>
  <c r="O154" i="26" s="1"/>
  <c r="J153" i="26"/>
  <c r="K153" i="26" s="1"/>
  <c r="O153" i="26" s="1"/>
  <c r="J152" i="26"/>
  <c r="K152" i="26" s="1"/>
  <c r="O152" i="26" s="1"/>
  <c r="J151" i="26"/>
  <c r="K151" i="26" s="1"/>
  <c r="O151" i="26" s="1"/>
  <c r="J150" i="26"/>
  <c r="K150" i="26" s="1"/>
  <c r="O150" i="26" s="1"/>
  <c r="J149" i="26"/>
  <c r="K149" i="26" s="1"/>
  <c r="O149" i="26" s="1"/>
  <c r="J148" i="26"/>
  <c r="K148" i="26" s="1"/>
  <c r="O148" i="26" s="1"/>
  <c r="J147" i="26"/>
  <c r="K147" i="26" s="1"/>
  <c r="O147" i="26" s="1"/>
  <c r="J146" i="26"/>
  <c r="K146" i="26" s="1"/>
  <c r="O146" i="26" s="1"/>
  <c r="J145" i="26"/>
  <c r="K145" i="26" s="1"/>
  <c r="O145" i="26" s="1"/>
  <c r="J144" i="26"/>
  <c r="K144" i="26" s="1"/>
  <c r="O144" i="26" s="1"/>
  <c r="J143" i="26"/>
  <c r="K143" i="26" s="1"/>
  <c r="O143" i="26" s="1"/>
  <c r="J142" i="26"/>
  <c r="K142" i="26" s="1"/>
  <c r="O142" i="26" s="1"/>
  <c r="J141" i="26"/>
  <c r="K141" i="26" s="1"/>
  <c r="O141" i="26" s="1"/>
  <c r="J140" i="26"/>
  <c r="K140" i="26" s="1"/>
  <c r="O140" i="26" s="1"/>
  <c r="J139" i="26"/>
  <c r="K139" i="26" s="1"/>
  <c r="O139" i="26" s="1"/>
  <c r="J138" i="26"/>
  <c r="K138" i="26" s="1"/>
  <c r="O138" i="26" s="1"/>
  <c r="J137" i="26"/>
  <c r="K137" i="26" s="1"/>
  <c r="O137" i="26" s="1"/>
  <c r="J136" i="26"/>
  <c r="K136" i="26" s="1"/>
  <c r="O136" i="26" s="1"/>
  <c r="J135" i="26"/>
  <c r="K135" i="26" s="1"/>
  <c r="O135" i="26" s="1"/>
  <c r="J134" i="26"/>
  <c r="K134" i="26" s="1"/>
  <c r="O134" i="26" s="1"/>
  <c r="J133" i="26"/>
  <c r="K133" i="26" s="1"/>
  <c r="O133" i="26" s="1"/>
  <c r="J132" i="26"/>
  <c r="K132" i="26" s="1"/>
  <c r="O132" i="26" s="1"/>
  <c r="J131" i="26"/>
  <c r="K131" i="26" s="1"/>
  <c r="O131" i="26" s="1"/>
  <c r="J130" i="26"/>
  <c r="K130" i="26" s="1"/>
  <c r="O130" i="26" s="1"/>
  <c r="J129" i="26"/>
  <c r="K129" i="26" s="1"/>
  <c r="O129" i="26" s="1"/>
  <c r="J128" i="26"/>
  <c r="K128" i="26" s="1"/>
  <c r="O128" i="26" s="1"/>
  <c r="J127" i="26"/>
  <c r="K127" i="26" s="1"/>
  <c r="O127" i="26" s="1"/>
  <c r="J126" i="26"/>
  <c r="K126" i="26" s="1"/>
  <c r="O126" i="26" s="1"/>
  <c r="J125" i="26"/>
  <c r="K125" i="26" s="1"/>
  <c r="O125" i="26" s="1"/>
  <c r="J124" i="26"/>
  <c r="K124" i="26" s="1"/>
  <c r="O124" i="26" s="1"/>
  <c r="J123" i="26"/>
  <c r="K123" i="26" s="1"/>
  <c r="O123" i="26" s="1"/>
  <c r="J122" i="26"/>
  <c r="K122" i="26" s="1"/>
  <c r="O122" i="26" s="1"/>
  <c r="J121" i="26"/>
  <c r="K121" i="26" s="1"/>
  <c r="O121" i="26" s="1"/>
  <c r="J120" i="26"/>
  <c r="K120" i="26" s="1"/>
  <c r="O120" i="26" s="1"/>
  <c r="J119" i="26"/>
  <c r="K119" i="26" s="1"/>
  <c r="O119" i="26" s="1"/>
  <c r="J118" i="26"/>
  <c r="K118" i="26" s="1"/>
  <c r="O118" i="26" s="1"/>
  <c r="J117" i="26"/>
  <c r="K117" i="26" s="1"/>
  <c r="O117" i="26" s="1"/>
  <c r="J116" i="26"/>
  <c r="K116" i="26" s="1"/>
  <c r="O116" i="26" s="1"/>
  <c r="J115" i="26"/>
  <c r="K115" i="26" s="1"/>
  <c r="O115" i="26" s="1"/>
  <c r="J114" i="26"/>
  <c r="K114" i="26" s="1"/>
  <c r="O114" i="26" s="1"/>
  <c r="J113" i="26"/>
  <c r="K113" i="26" s="1"/>
  <c r="O113" i="26" s="1"/>
  <c r="J112" i="26"/>
  <c r="K112" i="26" s="1"/>
  <c r="O112" i="26" s="1"/>
  <c r="J111" i="26"/>
  <c r="K111" i="26" s="1"/>
  <c r="O111" i="26" s="1"/>
  <c r="J110" i="26"/>
  <c r="K110" i="26" s="1"/>
  <c r="O110" i="26" s="1"/>
  <c r="J109" i="26"/>
  <c r="K109" i="26" s="1"/>
  <c r="O109" i="26" s="1"/>
  <c r="J108" i="26"/>
  <c r="K108" i="26" s="1"/>
  <c r="O108" i="26" s="1"/>
  <c r="J107" i="26"/>
  <c r="K107" i="26" s="1"/>
  <c r="O107" i="26" s="1"/>
  <c r="J106" i="26"/>
  <c r="K106" i="26" s="1"/>
  <c r="O106" i="26" s="1"/>
  <c r="J105" i="26"/>
  <c r="K105" i="26" s="1"/>
  <c r="O105" i="26" s="1"/>
  <c r="J104" i="26"/>
  <c r="K104" i="26" s="1"/>
  <c r="O104" i="26" s="1"/>
  <c r="J103" i="26"/>
  <c r="K103" i="26" s="1"/>
  <c r="O103" i="26" s="1"/>
  <c r="J102" i="26"/>
  <c r="K102" i="26" s="1"/>
  <c r="O102" i="26" s="1"/>
  <c r="J101" i="26"/>
  <c r="K101" i="26" s="1"/>
  <c r="O101" i="26" s="1"/>
  <c r="J100" i="26"/>
  <c r="K100" i="26" s="1"/>
  <c r="O100" i="26" s="1"/>
  <c r="K99" i="26"/>
  <c r="O99" i="26" s="1"/>
  <c r="J99" i="26"/>
  <c r="J98" i="26"/>
  <c r="K98" i="26" s="1"/>
  <c r="O98" i="26" s="1"/>
  <c r="J97" i="26"/>
  <c r="K97" i="26" s="1"/>
  <c r="O97" i="26" s="1"/>
  <c r="J96" i="26"/>
  <c r="K96" i="26" s="1"/>
  <c r="O96" i="26" s="1"/>
  <c r="J95" i="26"/>
  <c r="K95" i="26" s="1"/>
  <c r="O95" i="26" s="1"/>
  <c r="J94" i="26"/>
  <c r="K94" i="26" s="1"/>
  <c r="O94" i="26" s="1"/>
  <c r="J93" i="26"/>
  <c r="K93" i="26" s="1"/>
  <c r="O93" i="26" s="1"/>
  <c r="J92" i="26"/>
  <c r="K92" i="26" s="1"/>
  <c r="O92" i="26" s="1"/>
  <c r="J91" i="26"/>
  <c r="K91" i="26" s="1"/>
  <c r="O91" i="26" s="1"/>
  <c r="J90" i="26"/>
  <c r="K90" i="26" s="1"/>
  <c r="O90" i="26" s="1"/>
  <c r="J89" i="26"/>
  <c r="K89" i="26" s="1"/>
  <c r="O89" i="26" s="1"/>
  <c r="J88" i="26"/>
  <c r="K88" i="26" s="1"/>
  <c r="O88" i="26" s="1"/>
  <c r="J87" i="26"/>
  <c r="K87" i="26" s="1"/>
  <c r="O87" i="26" s="1"/>
  <c r="J86" i="26"/>
  <c r="K86" i="26" s="1"/>
  <c r="O86" i="26" s="1"/>
  <c r="J85" i="26"/>
  <c r="K85" i="26" s="1"/>
  <c r="O85" i="26" s="1"/>
  <c r="J84" i="26"/>
  <c r="K84" i="26" s="1"/>
  <c r="O84" i="26" s="1"/>
  <c r="J83" i="26"/>
  <c r="K83" i="26" s="1"/>
  <c r="O83" i="26" s="1"/>
  <c r="J82" i="26"/>
  <c r="K82" i="26" s="1"/>
  <c r="O82" i="26" s="1"/>
  <c r="J81" i="26"/>
  <c r="K81" i="26" s="1"/>
  <c r="O81" i="26" s="1"/>
  <c r="J80" i="26"/>
  <c r="K80" i="26" s="1"/>
  <c r="O80" i="26" s="1"/>
  <c r="J79" i="26"/>
  <c r="K79" i="26" s="1"/>
  <c r="O79" i="26" s="1"/>
  <c r="J78" i="26"/>
  <c r="K78" i="26" s="1"/>
  <c r="J77" i="26"/>
  <c r="K77" i="26" s="1"/>
  <c r="O77" i="26" s="1"/>
  <c r="J76" i="26"/>
  <c r="K76" i="26" s="1"/>
  <c r="O76" i="26" s="1"/>
  <c r="K75" i="26"/>
  <c r="O75" i="26" s="1"/>
  <c r="J75" i="26"/>
  <c r="J74" i="26"/>
  <c r="K74" i="26" s="1"/>
  <c r="O74" i="26" s="1"/>
  <c r="J73" i="26"/>
  <c r="K73" i="26" s="1"/>
  <c r="O73" i="26" s="1"/>
  <c r="J72" i="26"/>
  <c r="K72" i="26" s="1"/>
  <c r="O72" i="26" s="1"/>
  <c r="J71" i="26"/>
  <c r="K71" i="26" s="1"/>
  <c r="O71" i="26" s="1"/>
  <c r="J70" i="26"/>
  <c r="K70" i="26" s="1"/>
  <c r="O70" i="26" s="1"/>
  <c r="J69" i="26"/>
  <c r="K69" i="26" s="1"/>
  <c r="O69" i="26" s="1"/>
  <c r="J68" i="26"/>
  <c r="K68" i="26" s="1"/>
  <c r="O68" i="26" s="1"/>
  <c r="J67" i="26"/>
  <c r="K67" i="26" s="1"/>
  <c r="O67" i="26" s="1"/>
  <c r="J66" i="26"/>
  <c r="K66" i="26" s="1"/>
  <c r="O66" i="26" s="1"/>
  <c r="J65" i="26"/>
  <c r="K65" i="26" s="1"/>
  <c r="O65" i="26" s="1"/>
  <c r="J64" i="26"/>
  <c r="K64" i="26" s="1"/>
  <c r="O64" i="26" s="1"/>
  <c r="J63" i="26"/>
  <c r="K63" i="26" s="1"/>
  <c r="O63" i="26" s="1"/>
  <c r="J62" i="26"/>
  <c r="K62" i="26" s="1"/>
  <c r="O62" i="26" s="1"/>
  <c r="J61" i="26"/>
  <c r="K61" i="26" s="1"/>
  <c r="O61" i="26" s="1"/>
  <c r="J60" i="26"/>
  <c r="K60" i="26" s="1"/>
  <c r="O60" i="26" s="1"/>
  <c r="J59" i="26"/>
  <c r="K59" i="26" s="1"/>
  <c r="O59" i="26" s="1"/>
  <c r="J58" i="26"/>
  <c r="K58" i="26" s="1"/>
  <c r="O58" i="26" s="1"/>
  <c r="J57" i="26"/>
  <c r="K57" i="26" s="1"/>
  <c r="O57" i="26" s="1"/>
  <c r="J56" i="26"/>
  <c r="K56" i="26" s="1"/>
  <c r="O56" i="26" s="1"/>
  <c r="J55" i="26"/>
  <c r="K55" i="26" s="1"/>
  <c r="O55" i="26" s="1"/>
  <c r="J54" i="26"/>
  <c r="K54" i="26" s="1"/>
  <c r="O54" i="26" s="1"/>
  <c r="J53" i="26"/>
  <c r="K53" i="26" s="1"/>
  <c r="O53" i="26" s="1"/>
  <c r="J52" i="26"/>
  <c r="K52" i="26" s="1"/>
  <c r="O52" i="26" s="1"/>
  <c r="J51" i="26"/>
  <c r="K51" i="26" s="1"/>
  <c r="O51" i="26" s="1"/>
  <c r="J50" i="26"/>
  <c r="K50" i="26" s="1"/>
  <c r="O50" i="26" s="1"/>
  <c r="J49" i="26"/>
  <c r="K49" i="26" s="1"/>
  <c r="O49" i="26" s="1"/>
  <c r="J48" i="26"/>
  <c r="K48" i="26" s="1"/>
  <c r="O48" i="26" s="1"/>
  <c r="J47" i="26"/>
  <c r="K47" i="26" s="1"/>
  <c r="O47" i="26" s="1"/>
  <c r="J46" i="26"/>
  <c r="K46" i="26" s="1"/>
  <c r="O46" i="26" s="1"/>
  <c r="J45" i="26"/>
  <c r="K45" i="26" s="1"/>
  <c r="O45" i="26" s="1"/>
  <c r="J44" i="26"/>
  <c r="K44" i="26" s="1"/>
  <c r="O44" i="26" s="1"/>
  <c r="J43" i="26"/>
  <c r="K43" i="26" s="1"/>
  <c r="J42" i="26"/>
  <c r="K42" i="26" s="1"/>
  <c r="O42" i="26" s="1"/>
  <c r="J41" i="26"/>
  <c r="K41" i="26" s="1"/>
  <c r="O41" i="26" s="1"/>
  <c r="J40" i="26"/>
  <c r="K40" i="26" s="1"/>
  <c r="O40" i="26" s="1"/>
  <c r="J39" i="26"/>
  <c r="K39" i="26" s="1"/>
  <c r="J38" i="26"/>
  <c r="K38" i="26" s="1"/>
  <c r="O38" i="26" s="1"/>
  <c r="K37" i="26"/>
  <c r="O37" i="26" s="1"/>
  <c r="J37" i="26"/>
  <c r="J36" i="26"/>
  <c r="K36" i="26" s="1"/>
  <c r="O36" i="26" s="1"/>
  <c r="J35" i="26"/>
  <c r="K35" i="26" s="1"/>
  <c r="J34" i="26"/>
  <c r="K34" i="26" s="1"/>
  <c r="O34" i="26" s="1"/>
  <c r="J33" i="26"/>
  <c r="K33" i="26" s="1"/>
  <c r="O33" i="26" s="1"/>
  <c r="J32" i="26"/>
  <c r="K32" i="26" s="1"/>
  <c r="O32" i="26" s="1"/>
  <c r="J31" i="26"/>
  <c r="K31" i="26" s="1"/>
  <c r="O31" i="26" s="1"/>
  <c r="J30" i="26"/>
  <c r="K30" i="26" s="1"/>
  <c r="O30" i="26" s="1"/>
  <c r="J29" i="26"/>
  <c r="K29" i="26" s="1"/>
  <c r="O29" i="26" s="1"/>
  <c r="J28" i="26"/>
  <c r="K28" i="26" s="1"/>
  <c r="O28" i="26" s="1"/>
  <c r="J27" i="26"/>
  <c r="K27" i="26" s="1"/>
  <c r="O27" i="26" s="1"/>
  <c r="J26" i="26"/>
  <c r="K26" i="26" s="1"/>
  <c r="O26" i="26" s="1"/>
  <c r="J25" i="26"/>
  <c r="K25" i="26" s="1"/>
  <c r="O25" i="26" s="1"/>
  <c r="J24" i="26"/>
  <c r="K24" i="26" s="1"/>
  <c r="O24" i="26" s="1"/>
  <c r="J23" i="26"/>
  <c r="K23" i="26" s="1"/>
  <c r="O23" i="26" s="1"/>
  <c r="J22" i="26"/>
  <c r="K22" i="26" s="1"/>
  <c r="O22" i="26" s="1"/>
  <c r="J21" i="26"/>
  <c r="K21" i="26" s="1"/>
  <c r="O21" i="26" s="1"/>
  <c r="J20" i="26"/>
  <c r="K20" i="26" s="1"/>
  <c r="O20" i="26" s="1"/>
  <c r="J19" i="26"/>
  <c r="K19" i="26" s="1"/>
  <c r="O19" i="26" s="1"/>
  <c r="J18" i="26"/>
  <c r="K18" i="26" s="1"/>
  <c r="O18" i="26" s="1"/>
  <c r="J17" i="26"/>
  <c r="K17" i="26" s="1"/>
  <c r="O17" i="26" s="1"/>
  <c r="J16" i="26"/>
  <c r="K16" i="26" s="1"/>
  <c r="O16" i="26" s="1"/>
  <c r="J15" i="26"/>
  <c r="K15" i="26" s="1"/>
  <c r="O15" i="26" s="1"/>
  <c r="J14" i="26"/>
  <c r="K14" i="26" s="1"/>
  <c r="O14" i="26" s="1"/>
  <c r="J13" i="26"/>
  <c r="K13" i="26" s="1"/>
  <c r="O13" i="26" s="1"/>
  <c r="J12" i="26"/>
  <c r="K12" i="26" s="1"/>
  <c r="O12" i="26" s="1"/>
  <c r="J11" i="26"/>
  <c r="K11" i="26" s="1"/>
  <c r="O11" i="26" s="1"/>
  <c r="J10" i="26"/>
  <c r="K10" i="26" s="1"/>
  <c r="O10" i="26" s="1"/>
  <c r="J9" i="26"/>
  <c r="K9" i="26" s="1"/>
  <c r="O9" i="26" s="1"/>
  <c r="J8" i="26"/>
  <c r="K8" i="26" s="1"/>
  <c r="J7" i="26"/>
  <c r="K7" i="26" s="1"/>
  <c r="J6" i="26"/>
  <c r="K6" i="26" s="1"/>
  <c r="O8" i="26" l="1"/>
  <c r="L8" i="26"/>
  <c r="O35" i="26"/>
  <c r="L35" i="26"/>
  <c r="L251" i="26"/>
  <c r="O251" i="26"/>
  <c r="L238" i="26"/>
  <c r="L247" i="26"/>
  <c r="O238" i="26"/>
  <c r="O248" i="26"/>
  <c r="O78" i="26"/>
  <c r="L67" i="26"/>
  <c r="O39" i="26"/>
  <c r="L39" i="26"/>
  <c r="L43" i="26"/>
  <c r="L10" i="26"/>
  <c r="O43" i="26"/>
  <c r="O268" i="26"/>
  <c r="L268" i="26"/>
  <c r="L16" i="26"/>
  <c r="K315" i="26"/>
  <c r="O6" i="26"/>
  <c r="L6" i="26"/>
  <c r="L241" i="26"/>
  <c r="O255" i="26"/>
  <c r="L255" i="26"/>
  <c r="I10" i="20" l="1"/>
  <c r="L6" i="17" s="1"/>
  <c r="J9" i="17" l="1"/>
  <c r="K9" i="17"/>
  <c r="J14" i="15" l="1"/>
  <c r="L5" i="17" l="1"/>
  <c r="O10" i="19" l="1"/>
  <c r="F19" i="25" l="1"/>
  <c r="M42" i="5" l="1"/>
  <c r="L4" i="17" l="1"/>
  <c r="L9" i="17" s="1"/>
</calcChain>
</file>

<file path=xl/sharedStrings.xml><?xml version="1.0" encoding="utf-8"?>
<sst xmlns="http://schemas.openxmlformats.org/spreadsheetml/2006/main" count="1288" uniqueCount="578">
  <si>
    <t>№</t>
  </si>
  <si>
    <t>МАРКА</t>
  </si>
  <si>
    <t>Примечание</t>
  </si>
  <si>
    <t>Год выпуска</t>
  </si>
  <si>
    <t>Кол-во, ед.</t>
  </si>
  <si>
    <t>Инв № (Гос №)</t>
  </si>
  <si>
    <t>Свои предложения направляйте на электронный адрес: sales@seaport.spb.ru</t>
  </si>
  <si>
    <t>Стартовая цена, тыс.руб.  (за ед.)</t>
  </si>
  <si>
    <t>Наименование</t>
  </si>
  <si>
    <t>Год выпуска (ввода в эксплуатацию)</t>
  </si>
  <si>
    <t>Техническое состояние</t>
  </si>
  <si>
    <t>Борт. №</t>
  </si>
  <si>
    <t>№ позиции</t>
  </si>
  <si>
    <t>Стартовая цена, тыс.руб. с НДС  (за ед.)</t>
  </si>
  <si>
    <t>sales@seaport.spb.ru</t>
  </si>
  <si>
    <t>Важов А.В.</t>
  </si>
  <si>
    <t>Руководитель группы оценки и реализации имущества</t>
  </si>
  <si>
    <t>№ ПСМ и наличие регистрации</t>
  </si>
  <si>
    <t>Стартовая цена, тыс.руб.  (за ед.) с НДС</t>
  </si>
  <si>
    <t>Наименование разделов реализуемых товаров</t>
  </si>
  <si>
    <t>Толстых Л.Н.</t>
  </si>
  <si>
    <t>/_________________________/</t>
  </si>
  <si>
    <t>Начальник  УМТС</t>
  </si>
  <si>
    <t>СОГЛАСОВАНО                           Коммерческий директор</t>
  </si>
  <si>
    <t>Итого:</t>
  </si>
  <si>
    <t>Местонахождение</t>
  </si>
  <si>
    <t>Собственник</t>
  </si>
  <si>
    <t>ИТОГО:</t>
  </si>
  <si>
    <t>Пацевич П.Г.</t>
  </si>
  <si>
    <r>
      <t xml:space="preserve">Собственник </t>
    </r>
    <r>
      <rPr>
        <b/>
        <sz val="9"/>
        <color rgb="FFFF0000"/>
        <rFont val="Times New Roman"/>
        <family val="1"/>
        <charset val="204"/>
      </rPr>
      <t>(месторасположение техники)</t>
    </r>
  </si>
  <si>
    <t>/__________________/</t>
  </si>
  <si>
    <t>Цена, тыс.руб.  (за ед.) с НДС</t>
  </si>
  <si>
    <t>"___" ___________2017г.</t>
  </si>
  <si>
    <t>Дата ОСНОВАНИЯ - протокол ПТС - для продажи</t>
  </si>
  <si>
    <t>Инв (Борт) №</t>
  </si>
  <si>
    <t>Грузоподъемность, тн (Объём в мᶾ)</t>
  </si>
  <si>
    <t>Описание (канаты, челюсти…)</t>
  </si>
  <si>
    <t>Наличие Паспорта.С регистрацией или БЕЗ</t>
  </si>
  <si>
    <t>Техническое состояние (рабочее/не рабочее (с указанием неисправностей)</t>
  </si>
  <si>
    <t>Конструкционная масса (тонн)</t>
  </si>
  <si>
    <t>Наименование техники, мара</t>
  </si>
  <si>
    <t>№ п/п</t>
  </si>
  <si>
    <t xml:space="preserve">Пробег (тыс.км) </t>
  </si>
  <si>
    <t>№ причала</t>
  </si>
  <si>
    <t>Приложение №3: Реализация б/у грейферов</t>
  </si>
  <si>
    <t>Легковые/грузовые Автомобили / Автобусы</t>
  </si>
  <si>
    <t>Лист 2</t>
  </si>
  <si>
    <t>Лист 3</t>
  </si>
  <si>
    <t>Лист 4</t>
  </si>
  <si>
    <t>Лист 5</t>
  </si>
  <si>
    <t>Инв № (Гаражный №)</t>
  </si>
  <si>
    <t>Гос №</t>
  </si>
  <si>
    <t>Объём двигателя-литры,  л.с, трансмиссия,  РКПП / АКПП)</t>
  </si>
  <si>
    <t>Цвет/текущ ухудшение техсост</t>
  </si>
  <si>
    <t>Заводской № машины (рамы)</t>
  </si>
  <si>
    <t>№ двигателя</t>
  </si>
  <si>
    <t>№ пп</t>
  </si>
  <si>
    <r>
      <t xml:space="preserve">Собственник </t>
    </r>
    <r>
      <rPr>
        <b/>
        <sz val="10"/>
        <color rgb="FFFF0000"/>
        <rFont val="Times New Roman"/>
        <family val="1"/>
        <charset val="204"/>
      </rPr>
      <t>(месторасположение техники)</t>
    </r>
  </si>
  <si>
    <t>Дадонова А.А.</t>
  </si>
  <si>
    <t>СОГЛАСОВАНО                                                                      Коммерческий директор</t>
  </si>
  <si>
    <t xml:space="preserve">Текущее техническое состояние (рабочее/не рабочее (с указанием неисправностей)
</t>
  </si>
  <si>
    <t xml:space="preserve">Скорнякова Е. А. </t>
  </si>
  <si>
    <t>ПТС №7 от 23.03.2017</t>
  </si>
  <si>
    <t>ПТС №13 от 14.06.2016</t>
  </si>
  <si>
    <t xml:space="preserve">Контактные лица:
Главный специалист группы реализации - Толстых Лев Николаевич                                                                                                                      тел: +7 (812) 714-99-27 (доб. 93-52), +7 921-429-59-32 
</t>
  </si>
  <si>
    <t xml:space="preserve">Контактное лицо:
Главный специалист группы реализации - Толстых Лев Николаевич                                                                                                                                                                                                 тел: +7 (812) 714-99-27 (доб. 93-52), 921-429-59-32 , специалист Евгения  +7 921-864-59-18
</t>
  </si>
  <si>
    <t xml:space="preserve">Контактные лица:
Главный специалист группы реализации - Толстых Лев Николаевич                                                                                                                                                                                                                                      тел: +7 (812) 714-99-27 (доб. 93-52, 90-91), +7 921-429-59-32 
</t>
  </si>
  <si>
    <t>Специалист группы реализации невостребованного имущества</t>
  </si>
  <si>
    <t>Главный специалист группы реализации невостребованного имущества</t>
  </si>
  <si>
    <t>ПОРТАЛЬНЫЕ КРАНЫ</t>
  </si>
  <si>
    <t>"_____" ___________2019г.</t>
  </si>
  <si>
    <t>Сумма, тыс.руб. с НДС</t>
  </si>
  <si>
    <t>ПТС № 15 от 18.06.19</t>
  </si>
  <si>
    <t>Борт.(инв) №</t>
  </si>
  <si>
    <t>Количество, шт</t>
  </si>
  <si>
    <t>Инв. №</t>
  </si>
  <si>
    <t>ВСЕГО (без архива):</t>
  </si>
  <si>
    <t>Количество позиций</t>
  </si>
  <si>
    <t>Количество ед всего</t>
  </si>
  <si>
    <t>Наличие ПТС (ПТС с регистр или ПТС без регстр), кол-во владельцев</t>
  </si>
  <si>
    <t>Грузоподъемность, тн/Объем двигателя, л</t>
  </si>
  <si>
    <t>Предложения участников: 1-ое (победитель) и 2-ое места</t>
  </si>
  <si>
    <t>Наименование Объектов*</t>
  </si>
  <si>
    <t>Контактные лица, телефон</t>
  </si>
  <si>
    <t>Приложение №6: Реализация б/у контейнеров</t>
  </si>
  <si>
    <t>КОНТЕЙНЕРЫ</t>
  </si>
  <si>
    <t>Лист 6</t>
  </si>
  <si>
    <t>Приложение №4: Реализация б/у автомобилей</t>
  </si>
  <si>
    <t>Кол-во, шт</t>
  </si>
  <si>
    <t>Примерная масса, тн</t>
  </si>
  <si>
    <t>Приложение №3: Реализация б/у портальных кранов и оборудования к ним</t>
  </si>
  <si>
    <t>№ листа</t>
  </si>
  <si>
    <t>ПТС 04 от 12.03.2021</t>
  </si>
  <si>
    <t>Приложение № 2:  Архив продажи б/у техники по торгам-аукционам (информация для их участников)</t>
  </si>
  <si>
    <t>Мраморные плиты</t>
  </si>
  <si>
    <t>Общая площадь, кв.м.</t>
  </si>
  <si>
    <t>Стартовая цена, тыс.руб.  (за кв.м.) с НДС</t>
  </si>
  <si>
    <t>Приложение №5: Реализация мраморных плит</t>
  </si>
  <si>
    <t xml:space="preserve"> Данное предложение не является публичной офертой.
Вся информация о товарах на сайте является исключительно ознакомительной. Стоимость товара и другая информация, указанная в настоящем объявлении приведена как справочная информация и не является публичной офертой, определяемой положениями статьи 437 Гражданского кодекса Российской Федерации и может быть изменена в любое время без предупреждения по усмотрению продавца. Для получения подробной информации о стоимости, сроках и условиях поставки просьба направлять сообщения на вышеуказанную эл.почту
</t>
  </si>
  <si>
    <t>Наработка, моточасы/ Пробег, км</t>
  </si>
  <si>
    <t>Цена продажи, тыс.руб. с НДС</t>
  </si>
  <si>
    <t xml:space="preserve">Технические характеристики техники и стартовая цена продавца </t>
  </si>
  <si>
    <t>Дата продажи (по оплате)</t>
  </si>
  <si>
    <t>Цена  предложения, тыс.руб. с НДС</t>
  </si>
  <si>
    <t xml:space="preserve">HYSTER H2.0FT  </t>
  </si>
  <si>
    <t>19572</t>
  </si>
  <si>
    <t>14042</t>
  </si>
  <si>
    <t>ТС 734896</t>
  </si>
  <si>
    <t>ТС 734901</t>
  </si>
  <si>
    <t>МПСП (ТД)</t>
  </si>
  <si>
    <t xml:space="preserve">Электронный адрес </t>
  </si>
  <si>
    <t>нерабочее, отсутсвуют вилы</t>
  </si>
  <si>
    <t>ИТОГО с НДС, тыс.руб.</t>
  </si>
  <si>
    <t>Техническое состояние (состав оборудования)</t>
  </si>
  <si>
    <t xml:space="preserve"> РЕКЛАМНЫЕ МАТЕРИАЛЫ ПО НЕВОСТРЕБОВАННОМУ ПОРТОМ ИМУЩЕСТВУ для продажи на сторону</t>
  </si>
  <si>
    <t>ОПИСЬ РЕКЛАМНЫХ МАТЕРИАЛОВ ПО НЕВОСТРЕБОВАННОМУ ПОРТОМ ИМУЩЕСТВУ для продажи на сторону</t>
  </si>
  <si>
    <t xml:space="preserve">Лист №1: </t>
  </si>
  <si>
    <t>в процессе оформления</t>
  </si>
  <si>
    <t>Погрузчик HYSTER H4.5FT6</t>
  </si>
  <si>
    <t>17168</t>
  </si>
  <si>
    <t>ТС 734892</t>
  </si>
  <si>
    <t>нерабочий: • АКПП работает , но с перебоями; • Двигатель в рабочем состоянии , показать работу нет возможности в связи с отсутствием трубки обратки; • Рулевое управление на мосту частично разобрано, нет рулевых тяг)</t>
  </si>
  <si>
    <t>14503</t>
  </si>
  <si>
    <t>2012</t>
  </si>
  <si>
    <t>ТС 734899</t>
  </si>
  <si>
    <t>Условно-рабочий: требуется ремонт двигателя, топливной и тормозной систем)</t>
  </si>
  <si>
    <t>Трактор МТЗ-82.1 гар. 306</t>
  </si>
  <si>
    <t>306</t>
  </si>
  <si>
    <t>5615</t>
  </si>
  <si>
    <t>ВА 222898</t>
  </si>
  <si>
    <t>ООО "Торговый дом Промышленное и гражданское строительство"</t>
  </si>
  <si>
    <t>Трактор колесный МТЗ-82  2821</t>
  </si>
  <si>
    <t>2821</t>
  </si>
  <si>
    <t>8363</t>
  </si>
  <si>
    <t>нет</t>
  </si>
  <si>
    <t>Пукин Павел Владимирович</t>
  </si>
  <si>
    <t>Трансмиссия: требуется замена сцепления; трещины в сварных швах; нет аккумул.батареи; трещины на лобовом стекле</t>
  </si>
  <si>
    <t>Не заводится: ДВС не запускался 3года, РВД имеет трещины, подтёки,  нет аккумул.батареи</t>
  </si>
  <si>
    <t>ООО "КАМЕР ШТАТС КОНТОР"</t>
  </si>
  <si>
    <t>МПСП (1, 2 рн)</t>
  </si>
  <si>
    <r>
      <t xml:space="preserve">Эл.почта порта: </t>
    </r>
    <r>
      <rPr>
        <b/>
        <sz val="8"/>
        <color theme="1"/>
        <rFont val="Times New Roman"/>
        <family val="1"/>
        <charset val="204"/>
      </rPr>
      <t xml:space="preserve">sales@seaport.spb.ru  </t>
    </r>
  </si>
  <si>
    <t>Площадка проведения ТОРГОВ (на повышение)</t>
  </si>
  <si>
    <t>ЭТП "ТЭК-торг"</t>
  </si>
  <si>
    <t>Стартовая стоимость всей поз, тыс.руб. с НДС</t>
  </si>
  <si>
    <r>
      <t>Тара деревянная б/у (ежемесячный объём,м</t>
    </r>
    <r>
      <rPr>
        <b/>
        <sz val="9"/>
        <rFont val="Calibri"/>
        <family val="2"/>
        <charset val="204"/>
      </rPr>
      <t>³</t>
    </r>
    <r>
      <rPr>
        <b/>
        <sz val="9"/>
        <rFont val="Times New Roman"/>
        <family val="1"/>
        <charset val="204"/>
      </rPr>
      <t>)</t>
    </r>
  </si>
  <si>
    <r>
      <t>Стартовая цена</t>
    </r>
    <r>
      <rPr>
        <b/>
        <sz val="20"/>
        <rFont val="Times New Roman"/>
        <family val="1"/>
        <charset val="204"/>
      </rPr>
      <t>*</t>
    </r>
    <r>
      <rPr>
        <b/>
        <sz val="11"/>
        <rFont val="Times New Roman"/>
        <family val="1"/>
        <charset val="204"/>
      </rPr>
      <t>, тыс.руб. с НДС</t>
    </r>
  </si>
  <si>
    <t>*В цену позиции включено - аренда площадки для демонтажа крана (примерно 50х30м) до 30 календарных дней.  Заказ подъемно-разгрузочных работ с использованием соседних портальных кранов возможен в случае их незагруженности в производственном процессе порта, производится отдельно и за счет покупателя.</t>
  </si>
  <si>
    <t>**в т. УСЛОВНО-рабочее состояние, при котором эксплуатация ПМ может привести к аварийной ситуации, ввиду отсутствия/неисправности узла/механизма.</t>
  </si>
  <si>
    <t>Донковцев Евгений Васильевич</t>
  </si>
  <si>
    <t>ООО Эво Пак</t>
  </si>
  <si>
    <r>
      <t xml:space="preserve">Приложение № 3: Реализация б/у портальных кранов </t>
    </r>
    <r>
      <rPr>
        <i/>
        <sz val="10"/>
        <rFont val="Times New Roman"/>
        <family val="1"/>
        <charset val="204"/>
      </rPr>
      <t>(и оборудования к ним)</t>
    </r>
  </si>
  <si>
    <t xml:space="preserve">Технические характеристики Объектов и стартовая цена продавца </t>
  </si>
  <si>
    <t>Сергей Шепелев</t>
  </si>
  <si>
    <t>ООО Столичные погрузчики, ООО Центр погрузочных машин</t>
  </si>
  <si>
    <t>Колесный погрузчик Atlas 1804 MI</t>
  </si>
  <si>
    <t>Нерабочий: требуется ремонт/замена  Насоса отв.за рул.упр ("Серво-насос") и Орбитрола</t>
  </si>
  <si>
    <t>20679</t>
  </si>
  <si>
    <t>ТА 164102, без рег</t>
  </si>
  <si>
    <t>Вилочный погрузчик Hyster H8.0FT6</t>
  </si>
  <si>
    <t>Вилочный погрузчик Hyster H4.5FT6</t>
  </si>
  <si>
    <t>ТС 734898, с рег не снятой</t>
  </si>
  <si>
    <t>ТС 741960, без рег</t>
  </si>
  <si>
    <t xml:space="preserve">Вилочный погрузчик Toyota 5FD80 </t>
  </si>
  <si>
    <t>Нерабочий: требуется КВР топлив.сист (нет насоса КПП и гидрораспределителя управления КПП); вилы есть</t>
  </si>
  <si>
    <t>Нерабочий: не заводится; поддон пробит; двиг.закипел (Cummins QSB 33); пробл.с задн.мостом; вилы есть</t>
  </si>
  <si>
    <t>ТА 276422, без рег</t>
  </si>
  <si>
    <t xml:space="preserve">Терминальный тягач Kalmar TRX-182 </t>
  </si>
  <si>
    <t>ТС 073170, без рег</t>
  </si>
  <si>
    <t>Нерабочий: насос КПП не выд.номин.давления; износ и проскальзывание фрикционов; перегрев КПП.</t>
  </si>
  <si>
    <t>Контейнерный погрузчик (ричстакер) Kalmar DRS 4531 S5</t>
  </si>
  <si>
    <t>На ходу, поднимает груз. Требуется ремонт двигателя (повыш.давл.картерных газов: течь масла через щуп ДВС)</t>
  </si>
  <si>
    <t>ТА 274770, без рег</t>
  </si>
  <si>
    <t>МПСП (ТД), автобаза порта, ул.Шотландская,1</t>
  </si>
  <si>
    <t>Рабочее техсостояние. На ходу</t>
  </si>
  <si>
    <t>Тара деревянная  б/у разного размера и качества (в пачках или навалом), в м3</t>
  </si>
  <si>
    <t>зависит от категории товара</t>
  </si>
  <si>
    <t>№ п/п на скл</t>
  </si>
  <si>
    <t>№ п/п в группе</t>
  </si>
  <si>
    <t>Материал</t>
  </si>
  <si>
    <t>Группа закупок</t>
  </si>
  <si>
    <t>КрТекстМатериала</t>
  </si>
  <si>
    <t>Базисная ЕИ</t>
  </si>
  <si>
    <t xml:space="preserve">Кол-во запаса </t>
  </si>
  <si>
    <t>Цена за ед. руб БЕЗ НДС</t>
  </si>
  <si>
    <t>Цена за ед. руб с НДС</t>
  </si>
  <si>
    <t>Ст-ть запаса по позиции, РУБ С НДС</t>
  </si>
  <si>
    <t>Ст-ть запаса группы, руб С НДС</t>
  </si>
  <si>
    <t>ФИО/наименование покупателя</t>
  </si>
  <si>
    <t>Инструмент Оборудование Обрабат.матер.</t>
  </si>
  <si>
    <t>AA1</t>
  </si>
  <si>
    <t>Пистолет для шлангов выс.давлен. Karcher</t>
  </si>
  <si>
    <t>ШТ</t>
  </si>
  <si>
    <t>Ремень клиновый А725 Lw</t>
  </si>
  <si>
    <t>Лабораторное обор.</t>
  </si>
  <si>
    <t>AA4</t>
  </si>
  <si>
    <t>Ревун РВП-24</t>
  </si>
  <si>
    <t>Рейка регулировочная</t>
  </si>
  <si>
    <t>Трубопров. арматура и сантехника</t>
  </si>
  <si>
    <t>AB3</t>
  </si>
  <si>
    <t>Муфта обжимная  Ду40 сталь</t>
  </si>
  <si>
    <t>Втулка обжимная сталь Ду20 Леотек</t>
  </si>
  <si>
    <t>Втулка обжимная 4SP/4SH 38мм 3/4" d=19</t>
  </si>
  <si>
    <t>Втулка Ду16</t>
  </si>
  <si>
    <t>Фитинг 24/60° Ду=12,7 мм наружная</t>
  </si>
  <si>
    <t>Строител. и отделочные материалы</t>
  </si>
  <si>
    <t>AB1</t>
  </si>
  <si>
    <t>Стержень капролоновый 65мм</t>
  </si>
  <si>
    <t>М</t>
  </si>
  <si>
    <t>Подшипники</t>
  </si>
  <si>
    <t>AB4</t>
  </si>
  <si>
    <t>Роликоподшипник с цилиндр. ролик. NJ236</t>
  </si>
  <si>
    <t>Подшипник ролик. радиал. одноряд. 32219</t>
  </si>
  <si>
    <t>Подшипник шариковый 97025</t>
  </si>
  <si>
    <t>Подшипник ролик.радиал.сфер.двухряд.3630</t>
  </si>
  <si>
    <t>Подшипник шариковый 97011</t>
  </si>
  <si>
    <t>Подшипник опорный 28137/28300</t>
  </si>
  <si>
    <t>Подшипник роликовый радиальный 53620</t>
  </si>
  <si>
    <t>Подшипник скольжения GE 45 UK-2RS (INA)</t>
  </si>
  <si>
    <t>Подшипник 32207</t>
  </si>
  <si>
    <t>Подшипник 5643</t>
  </si>
  <si>
    <t>Подшипник роликовый радиальный 42308</t>
  </si>
  <si>
    <t>Подшипник ролик. радиально-упорный 7307</t>
  </si>
  <si>
    <t>Подшипник 217</t>
  </si>
  <si>
    <t>Подшипник 218 (6218)</t>
  </si>
  <si>
    <t>Подшипник рамы 2566</t>
  </si>
  <si>
    <t>Подшипник шариковый 308</t>
  </si>
  <si>
    <t>Подшипник шарик.радиал.самоцентр. 1213</t>
  </si>
  <si>
    <t>Подшипник ролик. радиал. одноряд. NJ2208</t>
  </si>
  <si>
    <t>Подшипник шарик. радиальн. одноряд. 6017</t>
  </si>
  <si>
    <t>Крепеж, метизы</t>
  </si>
  <si>
    <t>AB7</t>
  </si>
  <si>
    <t>Гайка высокопрочная M30 DIN 34-10 A3G</t>
  </si>
  <si>
    <t>Шайба М30 плоская круглая усил. 12</t>
  </si>
  <si>
    <t>Кольцо стопорное 75 DIN 472</t>
  </si>
  <si>
    <t>Винт M16х50 с полукр.гол. кр.шлиц8.8цинк</t>
  </si>
  <si>
    <t>Металлопрокат</t>
  </si>
  <si>
    <t>AB8</t>
  </si>
  <si>
    <t>Пруток БрА9Ж4 круглый 50х1000</t>
  </si>
  <si>
    <t>Т</t>
  </si>
  <si>
    <t>Круг Ст20 O26</t>
  </si>
  <si>
    <t>Круг Ст20 O28</t>
  </si>
  <si>
    <t>Круг Ст20 г/к Ø32 L=11700</t>
  </si>
  <si>
    <t>Резинотехнические изделия</t>
  </si>
  <si>
    <t>AC1</t>
  </si>
  <si>
    <t>Рукав высокого давления 2SN D8мм 330бар</t>
  </si>
  <si>
    <t>Рукав DIN 2SN D16мм 250бар</t>
  </si>
  <si>
    <t>Рукав выс.дав. 2SN D12мм 12бар</t>
  </si>
  <si>
    <t>ПГМ</t>
  </si>
  <si>
    <t>Рукав выс.дав. 2SN D12мм 275бар</t>
  </si>
  <si>
    <t>Резина ТЕСН 850</t>
  </si>
  <si>
    <t>Рукав ГОСТ 5398 D200мм</t>
  </si>
  <si>
    <t>Уплотнение вала A 45х58х7</t>
  </si>
  <si>
    <t>Манжета резиновая 22х30х7</t>
  </si>
  <si>
    <t>Кольцо уплотнит. резиновое 27.5-33-3</t>
  </si>
  <si>
    <t>Манжета 40х60</t>
  </si>
  <si>
    <t>Манжета резиновая армирован. 45х72х10</t>
  </si>
  <si>
    <t>Манжета армированная 1.1-40х60х8</t>
  </si>
  <si>
    <t>Рукав высокого давления 2SN D19мм 215бар</t>
  </si>
  <si>
    <t>Рукав выс.дав. 2SN D32мм 125бар</t>
  </si>
  <si>
    <t>Рукав выс.дав. 4SH D25мм 380бар</t>
  </si>
  <si>
    <t>Подкладка фильтровальная 10227806</t>
  </si>
  <si>
    <t>Рукав 2SN D25мм 165бар</t>
  </si>
  <si>
    <t>Рукав выс.дав. 2SN D10мм 330бар</t>
  </si>
  <si>
    <t>Рукав выс.дав. 2SN D6мм 400бар</t>
  </si>
  <si>
    <t>Ремень клиновый A70</t>
  </si>
  <si>
    <t>Ремень привода агрег.двигателя, 60132573</t>
  </si>
  <si>
    <t>Манжета резиновая армирован. 65х100х10</t>
  </si>
  <si>
    <t>Уплотнение вала 40х62х7</t>
  </si>
  <si>
    <t>Набивка сальниковая круглая ХБП-31 18мм</t>
  </si>
  <si>
    <t>Сменно-запасные части для подъемно-транспортных машин (оборудования)</t>
  </si>
  <si>
    <t>AC8</t>
  </si>
  <si>
    <t>Радиатор J024086</t>
  </si>
  <si>
    <t>Подшипник 25783-02051 передней ступицы</t>
  </si>
  <si>
    <t>Фильтр вставка 921689.0007 гидравлическ.</t>
  </si>
  <si>
    <t>Фильтр А222100000368 гидравлический</t>
  </si>
  <si>
    <t>Фильтр J018617 масла гидротрансформатора</t>
  </si>
  <si>
    <t>Гайка 923109.0479 Kalmar</t>
  </si>
  <si>
    <t>Фильтр 24004877 гидравлический</t>
  </si>
  <si>
    <t>Ремень 27391-33350-71</t>
  </si>
  <si>
    <t>Элемент фильтра оч.топл. 20801-02171</t>
  </si>
  <si>
    <t>Палец кабины R6064380</t>
  </si>
  <si>
    <t>Каток 1333648</t>
  </si>
  <si>
    <t>Фильтр 1624654 гидравлики</t>
  </si>
  <si>
    <t>Опора 923976.3838</t>
  </si>
  <si>
    <t>Фильтр 921689.0007 Kalmar</t>
  </si>
  <si>
    <t>Патрубок A41339.0400</t>
  </si>
  <si>
    <t>Фильтр 4000998 гидравлический</t>
  </si>
  <si>
    <t>Кольцо 800811212</t>
  </si>
  <si>
    <t>Трос 1565305</t>
  </si>
  <si>
    <t>Фильтр воздушный 17743-23600-71(AF25337М</t>
  </si>
  <si>
    <t>Фильтр тормозной N10040.87Н</t>
  </si>
  <si>
    <t>Фильтр HF6610 920130.002</t>
  </si>
  <si>
    <t>Фильтр воздушный 16546-00Н61</t>
  </si>
  <si>
    <t>Вал рулевой серьги K5670430</t>
  </si>
  <si>
    <t>Кардан 1547757</t>
  </si>
  <si>
    <t>Фильтр 4000997 гидравлический</t>
  </si>
  <si>
    <t>Подшипник J017913 Kalmar внешний</t>
  </si>
  <si>
    <t>Подшипник роликовый 1762</t>
  </si>
  <si>
    <t>Трос стояночного тормоза левый 1600493</t>
  </si>
  <si>
    <t>Втулка 920070018 грузовой мачты</t>
  </si>
  <si>
    <t>Тросик газа 922442.0012</t>
  </si>
  <si>
    <t>Ролик каретки 23818-20701 TCM</t>
  </si>
  <si>
    <t>Подшипник роликовый 801904418</t>
  </si>
  <si>
    <t>Стопор 801904346</t>
  </si>
  <si>
    <t>Фильтр воздушный 2103627</t>
  </si>
  <si>
    <t>Колодка тормоза 1565313</t>
  </si>
  <si>
    <t>Фильтр 11703979 (РА5310)</t>
  </si>
  <si>
    <t>Тросик газа 922442.0002(922422.0058)</t>
  </si>
  <si>
    <t>Подшипник 801904317 Kalmar</t>
  </si>
  <si>
    <t>Цепь грузовая 23918-46491</t>
  </si>
  <si>
    <t>Фильтр масляный 15208-FM000</t>
  </si>
  <si>
    <t>Фильтр трансмиссии 2075558</t>
  </si>
  <si>
    <t>Радиатор 16430-23330-71</t>
  </si>
  <si>
    <t>Компл.рем. 2096469 цилиндра подъёма</t>
  </si>
  <si>
    <t>Фильтр гидротрансформатора 1556992</t>
  </si>
  <si>
    <t>Крышка уплотнения клапанов 923941.0208</t>
  </si>
  <si>
    <t>Фильтр воздушный 1574111</t>
  </si>
  <si>
    <t>Элемент фильтра гидравлики Т1009047Н</t>
  </si>
  <si>
    <t>Трос 46220-33901-71</t>
  </si>
  <si>
    <t>Ролик каретки 6338223420-71 Toyota</t>
  </si>
  <si>
    <t>Патрубок выхлопной A41336.0200</t>
  </si>
  <si>
    <t>Подшипник 923976.1368</t>
  </si>
  <si>
    <t>Подшипник тяги 921463.0001</t>
  </si>
  <si>
    <t>Корпус 920523.0013 гидравлич. фильтра</t>
  </si>
  <si>
    <t>Подшипник 156195 Hyster</t>
  </si>
  <si>
    <t>Подшипник 40215-0T100 наружний</t>
  </si>
  <si>
    <t>Фильтр 924548.0328 Kalmar</t>
  </si>
  <si>
    <t>Ось 63375-13310-71 боков. ролика каретки</t>
  </si>
  <si>
    <t>Тяга рулевая 22N54-32971</t>
  </si>
  <si>
    <t>Комплект пружин 1565316</t>
  </si>
  <si>
    <t>Сальник 923976.1364</t>
  </si>
  <si>
    <t>Фильтр сепаратора топливный 923110.0958</t>
  </si>
  <si>
    <t>AC7</t>
  </si>
  <si>
    <t>Фильтр воздуш. дополнит.</t>
  </si>
  <si>
    <t>Ремень вентилятора Z-1-13671-228-0</t>
  </si>
  <si>
    <t>Фильтр 67502-23000-71 (HF7928) гидравлич</t>
  </si>
  <si>
    <t>Втулка 22618-42041</t>
  </si>
  <si>
    <t>Шайба R5423130</t>
  </si>
  <si>
    <t>Трубка тормозная правая 230U5-42501</t>
  </si>
  <si>
    <t>Фильтр 11703980 (PA4991) воздушный</t>
  </si>
  <si>
    <t>Ролик каретки 1511883 Hyster</t>
  </si>
  <si>
    <t>Фильтр масляный 67503-23321-71</t>
  </si>
  <si>
    <t>Фильтр воздушный 600-185-3100</t>
  </si>
  <si>
    <t>Комплект уплотнений 2908249-С</t>
  </si>
  <si>
    <t>Кольцо бортовой 4293</t>
  </si>
  <si>
    <t>Фильтр 923828.0593</t>
  </si>
  <si>
    <t>Фильтр топл. 20805349</t>
  </si>
  <si>
    <t>Кольцо 9183816010</t>
  </si>
  <si>
    <t>Тяга рулевая 80-6708705-01</t>
  </si>
  <si>
    <t>Пластина R5330480</t>
  </si>
  <si>
    <t>Фильтр масляный двигателя 6735-51-5143</t>
  </si>
  <si>
    <t>Втулка 801904260 направляющая колодок</t>
  </si>
  <si>
    <t>Фитинг угловой 1481096 нижний для Hyster</t>
  </si>
  <si>
    <t>Кольцо стопорное 921171.0004</t>
  </si>
  <si>
    <t>Пластинка 801904358</t>
  </si>
  <si>
    <t>Фильтр 15601-76009-71</t>
  </si>
  <si>
    <t>Фильтр топливный 23303-76004-71</t>
  </si>
  <si>
    <t>Уплотнение 38189-FJ100</t>
  </si>
  <si>
    <t>Фильтр воздушный 923110.0844 кабины</t>
  </si>
  <si>
    <t>Подшипник J017910 Kalmar</t>
  </si>
  <si>
    <t>Кабель сцепления 47110-23331-71</t>
  </si>
  <si>
    <t>Обойма подшипника 317075</t>
  </si>
  <si>
    <t>Трос 46420-32980-71</t>
  </si>
  <si>
    <t>Каток каретки 211F822201</t>
  </si>
  <si>
    <t>Фильтр сапун 4361204</t>
  </si>
  <si>
    <t>Кольцо 923468.0306(802311016) уплотнит.</t>
  </si>
  <si>
    <t>Обойма подшипника 163970</t>
  </si>
  <si>
    <t>Кольцо 923976.1376</t>
  </si>
  <si>
    <t>Обойма 156194 д/Hyster</t>
  </si>
  <si>
    <t>Термостат 923705.0502</t>
  </si>
  <si>
    <t>Фильтр охлажд.жид-ти 923976.0179</t>
  </si>
  <si>
    <t>Подшипник 03010-06904 д/вала руля</t>
  </si>
  <si>
    <t>Стопор 802306437</t>
  </si>
  <si>
    <t>Палец 1514866 цепи д/Hyster H2.0FT</t>
  </si>
  <si>
    <t>Трос 46410-32980-71</t>
  </si>
  <si>
    <t>Фильтр TY67502-23320-71 гидравлики</t>
  </si>
  <si>
    <t>Гайка 43241-90001</t>
  </si>
  <si>
    <t>Фильтр воздушный 11707077/SBL88002</t>
  </si>
  <si>
    <t>Палец 1568271 задний мост</t>
  </si>
  <si>
    <t>Фильтр 67501-32880-71</t>
  </si>
  <si>
    <t>Фильтр масляный 115G3-82241</t>
  </si>
  <si>
    <t>Уплотнение 32593-23630-71</t>
  </si>
  <si>
    <t>Фильтр трансмиссии 115G3-82241</t>
  </si>
  <si>
    <t>Компл.рем. 04654-10330-71 цил-ра подъема</t>
  </si>
  <si>
    <t>Подшипник 97600-30306-71</t>
  </si>
  <si>
    <t>Ролик цепи 234A8-43501 д/TCM</t>
  </si>
  <si>
    <t>Шкворень 300765</t>
  </si>
  <si>
    <t>Фильтр J026078</t>
  </si>
  <si>
    <t>Гайка ступицы 1383777</t>
  </si>
  <si>
    <t>Фильтр 923855.1185</t>
  </si>
  <si>
    <t>Гайка 920068.0040</t>
  </si>
  <si>
    <t>Ролик каретки 63382-23420-71 Toyota</t>
  </si>
  <si>
    <t>Штифт торм.колодки 47431-23420-71</t>
  </si>
  <si>
    <t>Фильтр воздушный 11110176 (Р7778906)</t>
  </si>
  <si>
    <t>Фильтр топливный 807201962</t>
  </si>
  <si>
    <t>Фильтр топливный B222100000596</t>
  </si>
  <si>
    <t>Подшипник 2027817 Hyster</t>
  </si>
  <si>
    <t>Фильтр 920090.0001 гидравлический</t>
  </si>
  <si>
    <t>Кольцо стопорное 58903 (Задний мост)</t>
  </si>
  <si>
    <t>Фильтр воздушный 230C1-0206</t>
  </si>
  <si>
    <t>Пружина 47119-23450-71</t>
  </si>
  <si>
    <t>Уплотнение 3090-FK000</t>
  </si>
  <si>
    <t>Фильтр топл. 23300-78200-71</t>
  </si>
  <si>
    <t>Подшипник 90366-45104-71</t>
  </si>
  <si>
    <t>Кольцо 61588600 на крышку бака гидравл.</t>
  </si>
  <si>
    <t>Уплотнение 41128-23800-71</t>
  </si>
  <si>
    <t>Фильтр 32670-12620-71</t>
  </si>
  <si>
    <t>Фильтр 20801-01271</t>
  </si>
  <si>
    <t>Кольцо 800822525</t>
  </si>
  <si>
    <t>Газлифт 22N56-43281 капота</t>
  </si>
  <si>
    <t>Трос 47504-13310-71</t>
  </si>
  <si>
    <t>Трос сцепления 47110-26610-71</t>
  </si>
  <si>
    <t>Комплект на гайку 03350-01100 TCM</t>
  </si>
  <si>
    <t>Фильтр топл. 923726.0080</t>
  </si>
  <si>
    <t>Болт 35C-612 д/Bobcat S-175</t>
  </si>
  <si>
    <t>Кольцо стопорное 47639-40150-71</t>
  </si>
  <si>
    <t>Ролик игольчатый 802306415</t>
  </si>
  <si>
    <t>Кольцо 800820198</t>
  </si>
  <si>
    <t>Кольцо стопорное 801904341</t>
  </si>
  <si>
    <t>Сальник КПП 800811108</t>
  </si>
  <si>
    <t>Кольцо Р80-23.20.065</t>
  </si>
  <si>
    <t>Прокладка 80430-76028-71</t>
  </si>
  <si>
    <t>Подшипник LM48548 колесного шкворня</t>
  </si>
  <si>
    <t>Кольцо стопорное 02100-00020</t>
  </si>
  <si>
    <t>Пыльник 24329-45581</t>
  </si>
  <si>
    <t>Комплект ремонтный 1501413</t>
  </si>
  <si>
    <t>Комплект ремонтный 22N54-59801</t>
  </si>
  <si>
    <t>Пневмоподъемник 21.054</t>
  </si>
  <si>
    <t>Прокладка поддона картера 923976.0517</t>
  </si>
  <si>
    <t>Фильтр топл. BF 719 (FF 5108)</t>
  </si>
  <si>
    <t>Фильтр масляный Р554407 (3976603)</t>
  </si>
  <si>
    <t>Фильтр масляный 50425500</t>
  </si>
  <si>
    <t>Фильтр топливный 1637835</t>
  </si>
  <si>
    <t>Ремень 7РК2535</t>
  </si>
  <si>
    <t>Манжета ТУ 38-1051725-86 цил-ра подъёма</t>
  </si>
  <si>
    <t>Фильтр 11026932 гидросистемы обратный</t>
  </si>
  <si>
    <t>Хомут 234А8-4251 креплен. цил-ра подъёма</t>
  </si>
  <si>
    <t>Комплект ремонтный 1496922 гидроцилиндра</t>
  </si>
  <si>
    <t>Клапан T27101911</t>
  </si>
  <si>
    <t>Клапан T22030114</t>
  </si>
  <si>
    <t>Реле клапана T22036936</t>
  </si>
  <si>
    <t>Клапан E75450556</t>
  </si>
  <si>
    <t>Шток 25595-42482</t>
  </si>
  <si>
    <t>Смазоч. материалы и автохимия</t>
  </si>
  <si>
    <t>AC9</t>
  </si>
  <si>
    <t>Масло тр/м Shell OMALA S2 GX150 б/ф(л)</t>
  </si>
  <si>
    <t>Л</t>
  </si>
  <si>
    <t>Масло гидр. Shell Tellus S2 V32 б/ф(л)</t>
  </si>
  <si>
    <t>Масло компр. КС-19П б/ф(л)</t>
  </si>
  <si>
    <t>Шины</t>
  </si>
  <si>
    <t>AD2</t>
  </si>
  <si>
    <t>Шинокомплект 23-10-12 16PR Solideal ED</t>
  </si>
  <si>
    <t>Шинокомплект 300/70/15 161 a5 18pr диаго</t>
  </si>
  <si>
    <t>Шина 240-508мм</t>
  </si>
  <si>
    <t>Камера 300х15 Solideal</t>
  </si>
  <si>
    <t>Лента ободная 16x25</t>
  </si>
  <si>
    <t>Камера 7.5x20 Solideal</t>
  </si>
  <si>
    <t>Хозтовары и инвентарь</t>
  </si>
  <si>
    <t>AD4</t>
  </si>
  <si>
    <t>Пластина стола</t>
  </si>
  <si>
    <t>AE1</t>
  </si>
  <si>
    <t>Стекло лобовое</t>
  </si>
  <si>
    <t>Стекло дверное</t>
  </si>
  <si>
    <t>Стекло триплекс</t>
  </si>
  <si>
    <t>Крановое оборуд.</t>
  </si>
  <si>
    <t>AE5</t>
  </si>
  <si>
    <t>Блок VEB Kranbau Eberswalde 057-520-100</t>
  </si>
  <si>
    <t>Буфер 30</t>
  </si>
  <si>
    <t>Пружина спредера</t>
  </si>
  <si>
    <t>Уплотнение ОП-00.003</t>
  </si>
  <si>
    <t>Электрооборудование</t>
  </si>
  <si>
    <t>AE8</t>
  </si>
  <si>
    <t>Удлинит. L=20</t>
  </si>
  <si>
    <t>Электродвигатель Remeza АИР100L2УЗ</t>
  </si>
  <si>
    <t>Кабель КВББШНГ КГВВ 10х0.75</t>
  </si>
  <si>
    <t>Рычаг ZC2JY71 Schneider Electric</t>
  </si>
  <si>
    <t>Розетка BRS 1/2</t>
  </si>
  <si>
    <t>Реле промежут. SE TESYS E 2НО 2НЗ 220В</t>
  </si>
  <si>
    <t>Контакт дополнит. 1НО+1НЗ ABB CAL 18-11</t>
  </si>
  <si>
    <t>Вст.пл. ПВД-II-20А 350020002В020.00ИМ00</t>
  </si>
  <si>
    <t>Прокладка Volvo 20405613</t>
  </si>
  <si>
    <t>Лампа 220В 500Вт E40</t>
  </si>
  <si>
    <t>Кольцо уплотнительное Scania 1381082</t>
  </si>
  <si>
    <t>Предохранитель КЭАЗ ПН-2-100</t>
  </si>
  <si>
    <t>Фильтр Fleetguard LF701 д/двигателя</t>
  </si>
  <si>
    <t>Приводы и моторы</t>
  </si>
  <si>
    <t>AE9</t>
  </si>
  <si>
    <t>Радиатор Т13020.17Н</t>
  </si>
  <si>
    <t>Рессора 5516-2912012</t>
  </si>
  <si>
    <t>AF9</t>
  </si>
  <si>
    <t>Фильтр масляный 50-340-7010</t>
  </si>
  <si>
    <t>Фильтр топливный 11110668 сепаратор</t>
  </si>
  <si>
    <t>Фильтр 80-8104070</t>
  </si>
  <si>
    <t>Втулка обж. DIN 1SN/2SN Pу=200 32мм 1/2"</t>
  </si>
  <si>
    <t>Фитинг ORFS (Г) 1 3/16"-16 d=12</t>
  </si>
  <si>
    <t>Фитинг DKO(Г),S24 M20х1.5 d=10</t>
  </si>
  <si>
    <t>Фитинг угл.90 S22 DK(Г) M18х1.5 d=10</t>
  </si>
  <si>
    <t>Фитинг угл.90 ORFSГайка 11/16"-16 d=9,5</t>
  </si>
  <si>
    <t>Стремянка 5516-2912408 МАЗ (430 мм)</t>
  </si>
  <si>
    <t>Хвостовик 80-4202019 Б</t>
  </si>
  <si>
    <t>Пневмошланг полиамидный D770132 6мм</t>
  </si>
  <si>
    <t>Фитинг JIC(Г) 9/16" d=10</t>
  </si>
  <si>
    <t>Втулка DIN 1SN/2SN d=8</t>
  </si>
  <si>
    <t>Подшипник 30313 SKF</t>
  </si>
  <si>
    <t>Фитинг 3604</t>
  </si>
  <si>
    <t>Колодка тормозная 47405-23600-71</t>
  </si>
  <si>
    <t>Фитинг угл.90 ORFSГайка 13/16"-16 d=9,5</t>
  </si>
  <si>
    <t>Фитинг ORFS 11/16"-16 d=10</t>
  </si>
  <si>
    <t>Фитинг угл.90 ORFS Гайка 1 3/16"-12 d=19</t>
  </si>
  <si>
    <t>Накладка 6303-2912412 рессоры</t>
  </si>
  <si>
    <t>Фитинг JIC(Г),S27 7/8"-14 d=12</t>
  </si>
  <si>
    <t>Помпа 240-1307012</t>
  </si>
  <si>
    <t>Фильтр топливный 1304950</t>
  </si>
  <si>
    <t>Фитинг BSP (Г), S27 1/2"-14 d=12</t>
  </si>
  <si>
    <t>Фитинг DKOS(Г) M26х1.5 d=1/2"</t>
  </si>
  <si>
    <t>Фитинг JIC-(Г) Pу=200 51мм 3/4" d=12</t>
  </si>
  <si>
    <t>Фильтр B222100000137 ДВС дополнительный</t>
  </si>
  <si>
    <t>Фитинг BSP 1/2" d=10</t>
  </si>
  <si>
    <t>Фильтр 761-00-00-000</t>
  </si>
  <si>
    <t>Фитинг JICс кон/г. Pу=200 7/8"-14 d=12,7</t>
  </si>
  <si>
    <t>Фитинг S22 DK(Г) M18х1.5 d=10</t>
  </si>
  <si>
    <t>Втулка 2000301043</t>
  </si>
  <si>
    <t>Комплект рем. Ц100хРК, 406</t>
  </si>
  <si>
    <t>Фитинг JIC(Г) 3/4" d=10</t>
  </si>
  <si>
    <t>Фитинг JIC(Ш) 9/16"-18 d=10</t>
  </si>
  <si>
    <t>Фитинг BSP 3/8" d=10</t>
  </si>
  <si>
    <t>Фильтр топливный Д-243</t>
  </si>
  <si>
    <t>Фитинг угл.90 ORFSГайка 1 7/16"-12d=25,4</t>
  </si>
  <si>
    <t>Фитинг JICс кон/г. Pу=250 3/4"-16 d=12,7</t>
  </si>
  <si>
    <t>Вкладыш 1220-3003023</t>
  </si>
  <si>
    <t>Прокладка 50-1008028 глушителя</t>
  </si>
  <si>
    <t>Прокладка 245-1306023</t>
  </si>
  <si>
    <t>Электродвигатель 8742.30</t>
  </si>
  <si>
    <t>с НДС</t>
  </si>
  <si>
    <t>Комментарии</t>
  </si>
  <si>
    <t>Кол-во - выбрал пок-ль</t>
  </si>
  <si>
    <t xml:space="preserve">Главный менеджер группы реализации НВЛ/НЛ - Толстых Лев Николаевич , +7 (812) 714-99-27, доб. 93-52 ; +921-429-59-32 </t>
  </si>
  <si>
    <r>
      <t xml:space="preserve">Контактные лица: начальник склада б/у тары Бурячковский Роман Фёдорович, тел: +7 (812) 714-99-27, +7 921-329-66-99 эл.адрес: </t>
    </r>
    <r>
      <rPr>
        <b/>
        <i/>
        <sz val="11"/>
        <color rgb="FF0070C0"/>
        <rFont val="Arial"/>
        <family val="2"/>
        <charset val="204"/>
      </rPr>
      <t>R.Buriachkovskii@seaport.spb.ru</t>
    </r>
    <r>
      <rPr>
        <b/>
        <i/>
        <sz val="11"/>
        <rFont val="Arial"/>
        <family val="2"/>
        <charset val="204"/>
      </rPr>
      <t xml:space="preserve"> ; менеджер группы реализации НВЛ/НЛ  Капустина Мария Александровна 7 (812) 714-99-27, доб.86-30 эл.адрес: </t>
    </r>
    <r>
      <rPr>
        <b/>
        <i/>
        <sz val="11"/>
        <color rgb="FF0070C0"/>
        <rFont val="Arial"/>
        <family val="2"/>
        <charset val="204"/>
      </rPr>
      <t>M.Kapustina@seaport.spb.ru</t>
    </r>
    <r>
      <rPr>
        <b/>
        <i/>
        <sz val="11"/>
        <rFont val="Arial"/>
        <family val="2"/>
        <charset val="204"/>
      </rPr>
      <t xml:space="preserve"> 
</t>
    </r>
  </si>
  <si>
    <t>1100 и &gt;</t>
  </si>
  <si>
    <t xml:space="preserve">Приложение №5: Реализация тары деревянной б/у </t>
  </si>
  <si>
    <r>
      <t xml:space="preserve">Дата выкупа </t>
    </r>
    <r>
      <rPr>
        <b/>
        <i/>
        <sz val="12"/>
        <color rgb="FFFF0000"/>
        <rFont val="Arial Cyr"/>
        <charset val="204"/>
      </rPr>
      <t>(план от покупателя)</t>
    </r>
  </si>
  <si>
    <t>НЕ ТРОГАТЬ: АВТОМАТич.опр-мая Сумма продажи, руб с НДС</t>
  </si>
  <si>
    <t>в настоящее время портальных кранов в продаже нет</t>
  </si>
  <si>
    <r>
      <t xml:space="preserve">Контактные лица:
Главный менеджер группы реализации НВЛ/НЛ - Толстых Лев Николаевич     </t>
    </r>
    <r>
      <rPr>
        <b/>
        <i/>
        <sz val="11"/>
        <color rgb="FF0070C0"/>
        <rFont val="Arial"/>
        <family val="2"/>
        <charset val="204"/>
      </rPr>
      <t xml:space="preserve">sales@seaport.spb.ru   </t>
    </r>
    <r>
      <rPr>
        <b/>
        <i/>
        <sz val="11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тел: +7 (812) 714-99-27 (доб. 93-52 ), +921-429-59-32 
</t>
    </r>
  </si>
  <si>
    <r>
      <t xml:space="preserve">Контактные лица:
Главный менеджер группы реализации НВЛ/НЛ - Толстых Лев Николаевич   эл.адрес:  </t>
    </r>
    <r>
      <rPr>
        <b/>
        <i/>
        <sz val="14"/>
        <color rgb="FF0070C0"/>
        <rFont val="Arial"/>
        <family val="2"/>
        <charset val="204"/>
      </rPr>
      <t xml:space="preserve">sales@seaport.spb.ru </t>
    </r>
    <r>
      <rPr>
        <b/>
        <i/>
        <sz val="14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тел: +7 (812) 714-99-27 (доб. 93-52 ), +921-429-59-32 
</t>
    </r>
  </si>
  <si>
    <t>Приложение №4: Реализация запчастей, комплектующих (неиспользованных, скл.хранения)</t>
  </si>
  <si>
    <t>Приложение № 5: Реализация б/у тары деревянной</t>
  </si>
  <si>
    <t>Приложение № 1: Реализация б/у перегрузочных машин и автомобилей (погрузчики вилочные, ковшевые, портовые тягачи, автомобили)</t>
  </si>
  <si>
    <r>
      <t xml:space="preserve">Приложение № 4: Реализация запчастей, комплектующих </t>
    </r>
    <r>
      <rPr>
        <i/>
        <sz val="10"/>
        <color theme="1"/>
        <rFont val="Times New Roman"/>
        <family val="1"/>
        <charset val="204"/>
      </rPr>
      <t>(неиспользованных, скл.хранения)</t>
    </r>
  </si>
  <si>
    <t>в динамике, см.конт.лица</t>
  </si>
  <si>
    <r>
      <t>Список запчастей, комплектующих и ТМЦ  неиспользованных, надлежащего складского хранения.</t>
    </r>
    <r>
      <rPr>
        <b/>
        <u/>
        <sz val="16"/>
        <color indexed="10"/>
        <rFont val="Times New Roman"/>
        <family val="1"/>
        <charset val="204"/>
      </rPr>
      <t xml:space="preserve"> </t>
    </r>
    <r>
      <rPr>
        <b/>
        <u/>
        <sz val="16"/>
        <color indexed="10"/>
        <rFont val="Arial"/>
        <family val="2"/>
        <charset val="204"/>
      </rPr>
      <t>Покупателю - заполнять ТОЛЬКО поля: "</t>
    </r>
    <r>
      <rPr>
        <b/>
        <i/>
        <u/>
        <sz val="16"/>
        <color indexed="10"/>
        <rFont val="Arial"/>
        <family val="2"/>
        <charset val="204"/>
      </rPr>
      <t>ФИО/наименование покупателя</t>
    </r>
    <r>
      <rPr>
        <b/>
        <u/>
        <sz val="16"/>
        <color indexed="10"/>
        <rFont val="Arial"/>
        <family val="2"/>
        <charset val="204"/>
      </rPr>
      <t xml:space="preserve">" </t>
    </r>
    <r>
      <rPr>
        <b/>
        <i/>
        <u/>
        <sz val="12"/>
        <color indexed="10"/>
        <rFont val="Arial"/>
        <family val="2"/>
        <charset val="204"/>
      </rPr>
      <t>(стлб.13)</t>
    </r>
    <r>
      <rPr>
        <b/>
        <u/>
        <sz val="16"/>
        <color indexed="10"/>
        <rFont val="Arial"/>
        <family val="2"/>
        <charset val="204"/>
      </rPr>
      <t xml:space="preserve">; "Кол-во" </t>
    </r>
    <r>
      <rPr>
        <b/>
        <i/>
        <u/>
        <sz val="12"/>
        <color indexed="10"/>
        <rFont val="Arial"/>
        <family val="2"/>
        <charset val="204"/>
      </rPr>
      <t>(стлб. 14)</t>
    </r>
    <r>
      <rPr>
        <b/>
        <u/>
        <sz val="16"/>
        <color indexed="10"/>
        <rFont val="Arial"/>
        <family val="2"/>
        <charset val="204"/>
      </rPr>
      <t xml:space="preserve"> и "~ Дата выкупа" </t>
    </r>
    <r>
      <rPr>
        <b/>
        <i/>
        <u/>
        <sz val="12"/>
        <color indexed="10"/>
        <rFont val="Arial"/>
        <family val="2"/>
        <charset val="204"/>
      </rPr>
      <t>(стлб. 16)</t>
    </r>
    <r>
      <rPr>
        <b/>
        <u/>
        <sz val="16"/>
        <color indexed="10"/>
        <rFont val="Arial"/>
        <family val="2"/>
        <charset val="204"/>
      </rPr>
      <t xml:space="preserve"> - выдел.жёлтым цветом</t>
    </r>
  </si>
  <si>
    <t>№ ПСМ (ПТС) и наличие регистрации</t>
  </si>
  <si>
    <t>52 МХ 103373, с рег не снятой</t>
  </si>
  <si>
    <t>ИП Терехов В.А.</t>
  </si>
  <si>
    <t>ООО "МЭПРО ГРУПП"</t>
  </si>
  <si>
    <t>ООО "ДЕРЕК"</t>
  </si>
  <si>
    <t>ООО "ФОГРА"</t>
  </si>
  <si>
    <t xml:space="preserve">Победитель                 (1 место)                                 </t>
  </si>
  <si>
    <t xml:space="preserve">2 место                             (при отказе победителя)                        </t>
  </si>
  <si>
    <t>Стартовая цена, тыс.руб. с НДС</t>
  </si>
  <si>
    <t>Нерабочий: задний мост требует небольшого ремонта, нужен КВР сист.охл, гидросист, вилы есть</t>
  </si>
  <si>
    <t>ООО "МЕТА"</t>
  </si>
  <si>
    <t>ООО"БаренцМЕТ-Регион"</t>
  </si>
  <si>
    <t>Дата предложений</t>
  </si>
  <si>
    <r>
      <t xml:space="preserve">гар 122, </t>
    </r>
    <r>
      <rPr>
        <sz val="8"/>
        <rFont val="Times New Roman"/>
        <family val="1"/>
        <charset val="204"/>
      </rPr>
      <t>В309АН178</t>
    </r>
  </si>
  <si>
    <r>
      <t xml:space="preserve">гар 132, </t>
    </r>
    <r>
      <rPr>
        <sz val="8"/>
        <rFont val="Times New Roman"/>
        <family val="1"/>
        <charset val="204"/>
      </rPr>
      <t>В691ТЕ178</t>
    </r>
  </si>
  <si>
    <t>52 НХ 718762, с рег не снятой</t>
  </si>
  <si>
    <t>Собственник (месторасположение техники)</t>
  </si>
  <si>
    <t>ГАЗ 27471-0000010-01  автофургон (продовольственный)</t>
  </si>
  <si>
    <t>ГАЗ-2705 автофургон цельнометаллический                                  (6 пассаж.мест + груз.отсек)</t>
  </si>
  <si>
    <t xml:space="preserve">* В цену позиции наименования включены: Погрузка товара на транспорт покупателя (кроме автомобилей) силами порта, а также, все налоги, обязательные платежи.                                                                                     Данное предложение не является публичной офертой.
Вся информация о товарах на сайте является исключительно ознакомительной. Стоимость товара и другая информация, указанная в настоящем объявлении приведена как справочная информация и не является публичной офертой, определяемой положениями статьи 437 Гражданского кодекса Российской Федерации и может быть изменена в любое время без предупреждения по усмотрению продавца. Для получения подробной информации о стоимости, сроках и условиях поставки просьба направлять сообщения на вышеуказанную эл.почту
</t>
  </si>
  <si>
    <t xml:space="preserve">Год выпуска </t>
  </si>
  <si>
    <t>Наработка, м/ч (пробег км)</t>
  </si>
  <si>
    <r>
      <t xml:space="preserve">Техническое состояние от механиков порта                                                                                                 </t>
    </r>
    <r>
      <rPr>
        <b/>
        <i/>
        <sz val="11"/>
        <color rgb="FF000000"/>
        <rFont val="Times New Roman"/>
        <family val="1"/>
        <charset val="204"/>
      </rPr>
      <t>(обращаем внимание, что осмотр (диагностику) проводит покупатель и сам оценивает риски и техсостояние)</t>
    </r>
  </si>
  <si>
    <r>
      <t xml:space="preserve">Грузоподъемность, тн </t>
    </r>
    <r>
      <rPr>
        <b/>
        <sz val="10"/>
        <color rgb="FF000000"/>
        <rFont val="Times New Roman"/>
        <family val="1"/>
        <charset val="204"/>
      </rPr>
      <t>(объем, м</t>
    </r>
    <r>
      <rPr>
        <b/>
        <sz val="10"/>
        <color rgb="FF000000"/>
        <rFont val="Calibri"/>
        <family val="2"/>
        <charset val="204"/>
      </rPr>
      <t>ᶾ, вылет стрелы,м, мощность двиг (объём л</t>
    </r>
    <r>
      <rPr>
        <b/>
        <sz val="10"/>
        <color rgb="FF000000"/>
        <rFont val="Times New Roman"/>
        <family val="1"/>
        <charset val="204"/>
      </rPr>
      <t>)</t>
    </r>
  </si>
  <si>
    <t>Приложение №1: Перечень б/у перегрузочных машин и автомобилей (автопогрузчики вилочные, ковшевые, ричстакеры, портовые тягачи, легк.и груз.а/м) для реализации на сторону:</t>
  </si>
  <si>
    <t>Категория группы</t>
  </si>
  <si>
    <t>Общая сумма по 4-ём приложениям, тыс.руб с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</si>
</sst>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$-F800]dddd\,\ mmmm\ dd\,\ yyyy"/>
    <numFmt numFmtId="165" formatCode="[$-419]General"/>
    <numFmt numFmtId="166" formatCode="dd/mm/yy;@"/>
    <numFmt numFmtId="167" formatCode="#,##0.0000_ ;[Red]\-#,##0.0000\ "/>
    <numFmt numFmtId="168" formatCode="#,##0.0"/>
    <numFmt numFmtId="169" formatCode="#,##0.000"/>
    <numFmt numFmtId="170" formatCode="#,##0\ &quot;₽&quot;"/>
  </numFmts>
  <fonts count="113" x14ac:knownFonts="1">
    <font>
      <sz val="11"/>
      <color theme="1"/>
      <name val="Calibri"/>
      <family val="2"/>
      <charset val="204"/>
      <scheme val="minor"/>
    </font>
    <font>
      <b/>
      <i/>
      <sz val="11"/>
      <name val="Arial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  <charset val="204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9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i/>
      <sz val="8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u/>
      <sz val="12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6"/>
      <color theme="1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20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Arial Black"/>
      <family val="2"/>
      <charset val="204"/>
    </font>
    <font>
      <sz val="11"/>
      <color indexed="8"/>
      <name val="Times New Roman"/>
      <family val="1"/>
      <charset val="204"/>
    </font>
    <font>
      <u/>
      <sz val="16"/>
      <color theme="10"/>
      <name val="Calibri"/>
      <family val="2"/>
      <scheme val="minor"/>
    </font>
    <font>
      <b/>
      <i/>
      <sz val="11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name val="Calibri"/>
      <family val="2"/>
      <charset val="204"/>
    </font>
    <font>
      <sz val="14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u/>
      <sz val="16"/>
      <color indexed="10"/>
      <name val="Times New Roman"/>
      <family val="1"/>
      <charset val="204"/>
    </font>
    <font>
      <b/>
      <u/>
      <sz val="16"/>
      <color indexed="10"/>
      <name val="Arial"/>
      <family val="2"/>
      <charset val="204"/>
    </font>
    <font>
      <b/>
      <i/>
      <u/>
      <sz val="16"/>
      <color indexed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Arial Cyr"/>
    </font>
    <font>
      <sz val="10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sz val="14"/>
      <name val="Arial Cyr"/>
    </font>
    <font>
      <sz val="16"/>
      <color theme="1"/>
      <name val="Calibri"/>
      <family val="2"/>
      <charset val="204"/>
      <scheme val="minor"/>
    </font>
    <font>
      <sz val="10"/>
      <name val="Arial Cyr"/>
    </font>
    <font>
      <sz val="16"/>
      <name val="Arial Cyr"/>
    </font>
    <font>
      <b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8"/>
      <name val="Arial Cyr"/>
    </font>
    <font>
      <sz val="16"/>
      <color rgb="FFFF0000"/>
      <name val="Arial Cyr"/>
    </font>
    <font>
      <b/>
      <sz val="18"/>
      <color rgb="FFFF0000"/>
      <name val="Calibri"/>
      <family val="2"/>
      <charset val="204"/>
      <scheme val="minor"/>
    </font>
    <font>
      <b/>
      <sz val="18"/>
      <name val="Calibri"/>
      <family val="2"/>
      <charset val="204"/>
      <scheme val="minor"/>
    </font>
    <font>
      <sz val="8"/>
      <name val="Arial Black"/>
      <family val="2"/>
      <charset val="204"/>
    </font>
    <font>
      <sz val="10"/>
      <name val="Arial Black"/>
      <family val="2"/>
      <charset val="204"/>
    </font>
    <font>
      <b/>
      <sz val="12"/>
      <name val="Arial Black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4"/>
      <color rgb="FFFF0000"/>
      <name val="Arial"/>
      <family val="2"/>
      <charset val="204"/>
    </font>
    <font>
      <b/>
      <sz val="14"/>
      <color rgb="FFFF0000"/>
      <name val="Arial Cyr"/>
    </font>
    <font>
      <b/>
      <i/>
      <sz val="14"/>
      <name val="Arial"/>
      <family val="2"/>
      <charset val="204"/>
    </font>
    <font>
      <b/>
      <i/>
      <sz val="11"/>
      <color rgb="FF0070C0"/>
      <name val="Arial"/>
      <family val="2"/>
      <charset val="204"/>
    </font>
    <font>
      <b/>
      <u/>
      <sz val="16"/>
      <color theme="1"/>
      <name val="Calibri"/>
      <family val="2"/>
      <charset val="204"/>
      <scheme val="minor"/>
    </font>
    <font>
      <sz val="16"/>
      <name val="Arial"/>
      <family val="2"/>
      <charset val="204"/>
    </font>
    <font>
      <sz val="14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i/>
      <sz val="14"/>
      <color rgb="FF0070C0"/>
      <name val="Arial"/>
      <family val="2"/>
      <charset val="204"/>
    </font>
    <font>
      <b/>
      <i/>
      <sz val="12"/>
      <color rgb="FFFF0000"/>
      <name val="Arial Cyr"/>
      <charset val="204"/>
    </font>
    <font>
      <b/>
      <i/>
      <u/>
      <sz val="12"/>
      <color indexed="10"/>
      <name val="Arial"/>
      <family val="2"/>
      <charset val="204"/>
    </font>
    <font>
      <i/>
      <sz val="10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u/>
      <sz val="12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8"/>
      <color theme="1"/>
      <name val="Calibri"/>
      <family val="2"/>
      <charset val="204"/>
      <scheme val="minor"/>
    </font>
    <font>
      <b/>
      <i/>
      <sz val="9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 applyNumberFormat="0" applyFill="0" applyBorder="0" applyAlignment="0" applyProtection="0"/>
    <xf numFmtId="0" fontId="10" fillId="0" borderId="0"/>
    <xf numFmtId="165" fontId="27" fillId="0" borderId="0" applyBorder="0" applyProtection="0"/>
    <xf numFmtId="0" fontId="45" fillId="0" borderId="0"/>
    <xf numFmtId="0" fontId="54" fillId="0" borderId="0"/>
  </cellStyleXfs>
  <cellXfs count="551">
    <xf numFmtId="0" fontId="0" fillId="0" borderId="0" xfId="0"/>
    <xf numFmtId="0" fontId="0" fillId="0" borderId="0" xfId="0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0" fillId="0" borderId="0" xfId="0" applyFont="1"/>
    <xf numFmtId="0" fontId="16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0" fillId="0" borderId="4" xfId="0" applyBorder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4" fillId="0" borderId="10" xfId="0" applyFont="1" applyFill="1" applyBorder="1" applyAlignment="1" applyProtection="1">
      <alignment horizontal="center" vertical="center" wrapText="1"/>
    </xf>
    <xf numFmtId="0" fontId="26" fillId="0" borderId="4" xfId="0" applyFont="1" applyFill="1" applyBorder="1" applyAlignment="1">
      <alignment horizontal="center" vertical="center" wrapText="1"/>
    </xf>
    <xf numFmtId="0" fontId="28" fillId="0" borderId="0" xfId="0" applyFont="1" applyBorder="1"/>
    <xf numFmtId="0" fontId="28" fillId="0" borderId="0" xfId="0" applyFont="1"/>
    <xf numFmtId="0" fontId="31" fillId="0" borderId="4" xfId="0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horizontal="left"/>
    </xf>
    <xf numFmtId="0" fontId="16" fillId="0" borderId="4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1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vertical="center" wrapText="1"/>
    </xf>
    <xf numFmtId="0" fontId="24" fillId="0" borderId="14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0" fontId="35" fillId="0" borderId="19" xfId="0" applyFont="1" applyFill="1" applyBorder="1" applyAlignment="1" applyProtection="1">
      <alignment horizontal="center" vertical="center" wrapText="1"/>
      <protection hidden="1"/>
    </xf>
    <xf numFmtId="0" fontId="35" fillId="0" borderId="12" xfId="0" applyFont="1" applyFill="1" applyBorder="1" applyAlignment="1" applyProtection="1">
      <alignment horizontal="center" vertical="center" wrapText="1"/>
      <protection hidden="1"/>
    </xf>
    <xf numFmtId="0" fontId="29" fillId="2" borderId="12" xfId="0" applyFont="1" applyFill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15" fillId="0" borderId="13" xfId="0" applyFont="1" applyFill="1" applyBorder="1" applyAlignment="1" applyProtection="1">
      <alignment horizontal="center" vertical="center" wrapText="1"/>
      <protection hidden="1"/>
    </xf>
    <xf numFmtId="0" fontId="7" fillId="2" borderId="33" xfId="0" applyFont="1" applyFill="1" applyBorder="1" applyAlignment="1">
      <alignment horizontal="center" vertical="center" wrapText="1"/>
    </xf>
    <xf numFmtId="0" fontId="0" fillId="0" borderId="29" xfId="0" applyBorder="1"/>
    <xf numFmtId="0" fontId="31" fillId="0" borderId="0" xfId="0" applyFont="1" applyFill="1" applyBorder="1" applyAlignment="1" applyProtection="1">
      <alignment horizontal="center" vertical="center" wrapText="1"/>
    </xf>
    <xf numFmtId="3" fontId="6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0" xfId="0" applyFont="1" applyAlignment="1">
      <alignment vertical="center"/>
    </xf>
    <xf numFmtId="0" fontId="37" fillId="0" borderId="0" xfId="0" applyFont="1"/>
    <xf numFmtId="0" fontId="24" fillId="0" borderId="13" xfId="0" applyFont="1" applyBorder="1" applyAlignment="1">
      <alignment horizontal="center" vertical="top" wrapText="1"/>
    </xf>
    <xf numFmtId="0" fontId="20" fillId="0" borderId="0" xfId="0" applyFont="1"/>
    <xf numFmtId="0" fontId="26" fillId="0" borderId="4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42" fillId="0" borderId="16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top" wrapText="1"/>
      <protection hidden="1"/>
    </xf>
    <xf numFmtId="0" fontId="44" fillId="0" borderId="0" xfId="0" applyFont="1"/>
    <xf numFmtId="1" fontId="18" fillId="2" borderId="9" xfId="0" applyNumberFormat="1" applyFont="1" applyFill="1" applyBorder="1" applyAlignment="1">
      <alignment horizontal="center" vertical="center" wrapText="1"/>
    </xf>
    <xf numFmtId="0" fontId="29" fillId="0" borderId="34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3" fontId="21" fillId="4" borderId="0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3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4" fontId="16" fillId="0" borderId="20" xfId="0" applyNumberFormat="1" applyFont="1" applyBorder="1" applyAlignment="1">
      <alignment horizontal="center" vertical="center" wrapText="1"/>
    </xf>
    <xf numFmtId="0" fontId="36" fillId="0" borderId="40" xfId="0" applyFont="1" applyBorder="1" applyAlignment="1">
      <alignment horizontal="center" vertical="center" wrapText="1"/>
    </xf>
    <xf numFmtId="0" fontId="20" fillId="0" borderId="4" xfId="0" applyFont="1" applyBorder="1"/>
    <xf numFmtId="0" fontId="1" fillId="2" borderId="4" xfId="0" applyFont="1" applyFill="1" applyBorder="1" applyAlignment="1">
      <alignment vertical="center" wrapText="1"/>
    </xf>
    <xf numFmtId="1" fontId="47" fillId="0" borderId="9" xfId="0" applyNumberFormat="1" applyFont="1" applyFill="1" applyBorder="1" applyAlignment="1">
      <alignment horizontal="center" vertical="center"/>
    </xf>
    <xf numFmtId="0" fontId="0" fillId="0" borderId="0" xfId="0" applyBorder="1"/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16" fillId="0" borderId="20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 applyBorder="1"/>
    <xf numFmtId="0" fontId="0" fillId="0" borderId="0" xfId="0"/>
    <xf numFmtId="0" fontId="7" fillId="2" borderId="10" xfId="0" applyFont="1" applyFill="1" applyBorder="1" applyAlignment="1">
      <alignment horizontal="center" vertical="center" wrapText="1"/>
    </xf>
    <xf numFmtId="0" fontId="0" fillId="0" borderId="0" xfId="0" applyBorder="1"/>
    <xf numFmtId="0" fontId="7" fillId="2" borderId="11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1" fontId="18" fillId="2" borderId="0" xfId="0" applyNumberFormat="1" applyFont="1" applyFill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164" fontId="16" fillId="0" borderId="20" xfId="0" quotePrefix="1" applyNumberFormat="1" applyFont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1" fontId="7" fillId="0" borderId="10" xfId="0" applyNumberFormat="1" applyFont="1" applyBorder="1" applyAlignment="1">
      <alignment horizontal="center" vertical="center" wrapText="1"/>
    </xf>
    <xf numFmtId="1" fontId="7" fillId="0" borderId="9" xfId="0" applyNumberFormat="1" applyFont="1" applyBorder="1" applyAlignment="1">
      <alignment horizontal="center" vertical="center" wrapText="1"/>
    </xf>
    <xf numFmtId="1" fontId="33" fillId="0" borderId="10" xfId="0" applyNumberFormat="1" applyFont="1" applyBorder="1" applyAlignment="1">
      <alignment horizontal="center" vertical="center" wrapText="1"/>
    </xf>
    <xf numFmtId="0" fontId="14" fillId="0" borderId="9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>
      <alignment wrapText="1"/>
    </xf>
    <xf numFmtId="0" fontId="8" fillId="2" borderId="10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1" fontId="41" fillId="3" borderId="10" xfId="0" applyNumberFormat="1" applyFont="1" applyFill="1" applyBorder="1" applyAlignment="1">
      <alignment horizontal="center" vertical="center"/>
    </xf>
    <xf numFmtId="0" fontId="35" fillId="0" borderId="4" xfId="0" applyFont="1" applyFill="1" applyBorder="1" applyAlignment="1" applyProtection="1">
      <alignment horizontal="center" vertical="center" wrapText="1"/>
      <protection hidden="1"/>
    </xf>
    <xf numFmtId="0" fontId="35" fillId="0" borderId="1" xfId="0" applyFont="1" applyFill="1" applyBorder="1" applyAlignment="1" applyProtection="1">
      <alignment horizontal="center" vertical="center" wrapText="1"/>
      <protection hidden="1"/>
    </xf>
    <xf numFmtId="0" fontId="35" fillId="0" borderId="2" xfId="0" applyFont="1" applyFill="1" applyBorder="1" applyAlignment="1" applyProtection="1">
      <alignment horizontal="center" vertical="center" wrapText="1"/>
      <protection hidden="1"/>
    </xf>
    <xf numFmtId="3" fontId="17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42" xfId="0" applyFont="1" applyFill="1" applyBorder="1" applyAlignment="1" applyProtection="1">
      <alignment horizontal="center" vertical="center" wrapText="1"/>
      <protection hidden="1"/>
    </xf>
    <xf numFmtId="0" fontId="16" fillId="0" borderId="0" xfId="0" applyFont="1"/>
    <xf numFmtId="0" fontId="17" fillId="0" borderId="7" xfId="0" applyFont="1" applyFill="1" applyBorder="1" applyAlignment="1" applyProtection="1">
      <alignment horizontal="center" vertical="center" wrapText="1"/>
    </xf>
    <xf numFmtId="0" fontId="35" fillId="0" borderId="43" xfId="0" applyFont="1" applyFill="1" applyBorder="1" applyAlignment="1" applyProtection="1">
      <alignment horizontal="center" vertical="center" wrapText="1"/>
      <protection hidden="1"/>
    </xf>
    <xf numFmtId="0" fontId="7" fillId="0" borderId="6" xfId="0" applyFont="1" applyFill="1" applyBorder="1" applyAlignment="1" applyProtection="1">
      <alignment horizontal="center" vertical="center" wrapText="1"/>
      <protection hidden="1"/>
    </xf>
    <xf numFmtId="0" fontId="17" fillId="0" borderId="7" xfId="0" applyFont="1" applyFill="1" applyBorder="1" applyAlignment="1" applyProtection="1">
      <alignment horizontal="center" vertical="top" wrapText="1"/>
    </xf>
    <xf numFmtId="3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4" xfId="0" applyNumberFormat="1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left" vertical="center" wrapText="1"/>
    </xf>
    <xf numFmtId="0" fontId="26" fillId="0" borderId="4" xfId="0" applyFont="1" applyFill="1" applyBorder="1" applyAlignment="1">
      <alignment horizontal="left" vertical="top" wrapText="1"/>
    </xf>
    <xf numFmtId="1" fontId="33" fillId="3" borderId="4" xfId="0" applyNumberFormat="1" applyFont="1" applyFill="1" applyBorder="1" applyAlignment="1">
      <alignment horizontal="center" vertical="center"/>
    </xf>
    <xf numFmtId="0" fontId="49" fillId="0" borderId="4" xfId="0" applyFont="1" applyFill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 wrapText="1"/>
    </xf>
    <xf numFmtId="0" fontId="29" fillId="0" borderId="48" xfId="0" applyFont="1" applyBorder="1" applyAlignment="1">
      <alignment horizontal="center" vertical="center" wrapText="1"/>
    </xf>
    <xf numFmtId="4" fontId="0" fillId="0" borderId="0" xfId="0" applyNumberFormat="1"/>
    <xf numFmtId="0" fontId="3" fillId="2" borderId="28" xfId="0" applyFont="1" applyFill="1" applyBorder="1" applyAlignment="1">
      <alignment horizontal="center" vertical="center" wrapText="1"/>
    </xf>
    <xf numFmtId="2" fontId="0" fillId="0" borderId="0" xfId="0" applyNumberFormat="1"/>
    <xf numFmtId="0" fontId="6" fillId="0" borderId="14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left" vertical="center" wrapText="1"/>
    </xf>
    <xf numFmtId="0" fontId="51" fillId="0" borderId="13" xfId="0" applyFont="1" applyBorder="1" applyAlignment="1">
      <alignment horizontal="center" vertical="center" wrapText="1"/>
    </xf>
    <xf numFmtId="0" fontId="50" fillId="0" borderId="13" xfId="0" applyFont="1" applyBorder="1" applyAlignment="1">
      <alignment horizontal="center" vertical="center" wrapText="1"/>
    </xf>
    <xf numFmtId="0" fontId="51" fillId="0" borderId="13" xfId="0" applyFont="1" applyFill="1" applyBorder="1" applyAlignment="1">
      <alignment horizontal="center" vertical="center" wrapText="1"/>
    </xf>
    <xf numFmtId="3" fontId="33" fillId="3" borderId="33" xfId="0" applyNumberFormat="1" applyFont="1" applyFill="1" applyBorder="1" applyAlignment="1">
      <alignment horizontal="center" vertical="center" wrapText="1"/>
    </xf>
    <xf numFmtId="3" fontId="16" fillId="0" borderId="4" xfId="0" applyNumberFormat="1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4" fontId="24" fillId="0" borderId="33" xfId="0" applyNumberFormat="1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29" fillId="0" borderId="47" xfId="0" applyFont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3" fontId="5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53" fillId="3" borderId="39" xfId="0" applyFont="1" applyFill="1" applyBorder="1" applyAlignment="1">
      <alignment horizontal="center" vertical="center" wrapText="1"/>
    </xf>
    <xf numFmtId="1" fontId="0" fillId="0" borderId="0" xfId="0" applyNumberFormat="1"/>
    <xf numFmtId="4" fontId="16" fillId="3" borderId="4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4" fontId="16" fillId="0" borderId="29" xfId="0" applyNumberFormat="1" applyFont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3" fontId="34" fillId="3" borderId="4" xfId="0" applyNumberFormat="1" applyFont="1" applyFill="1" applyBorder="1" applyAlignment="1" applyProtection="1">
      <alignment horizontal="center" vertical="center" wrapText="1"/>
      <protection locked="0"/>
    </xf>
    <xf numFmtId="4" fontId="5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34" fillId="3" borderId="4" xfId="0" applyNumberFormat="1" applyFont="1" applyFill="1" applyBorder="1" applyAlignment="1" applyProtection="1">
      <alignment horizontal="center" vertical="center" wrapText="1"/>
      <protection locked="0"/>
    </xf>
    <xf numFmtId="4" fontId="6" fillId="4" borderId="4" xfId="0" applyNumberFormat="1" applyFont="1" applyFill="1" applyBorder="1" applyAlignment="1" applyProtection="1">
      <alignment horizontal="center" vertical="center" wrapText="1"/>
      <protection locked="0"/>
    </xf>
    <xf numFmtId="4" fontId="50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1" fontId="34" fillId="3" borderId="42" xfId="0" applyNumberFormat="1" applyFont="1" applyFill="1" applyBorder="1" applyAlignment="1">
      <alignment horizontal="center" vertical="center"/>
    </xf>
    <xf numFmtId="1" fontId="34" fillId="3" borderId="27" xfId="0" applyNumberFormat="1" applyFont="1" applyFill="1" applyBorder="1" applyAlignment="1">
      <alignment horizontal="center" vertical="center"/>
    </xf>
    <xf numFmtId="0" fontId="9" fillId="0" borderId="13" xfId="2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" fontId="53" fillId="0" borderId="33" xfId="0" applyNumberFormat="1" applyFont="1" applyFill="1" applyBorder="1" applyAlignment="1" applyProtection="1">
      <alignment horizontal="left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39" fillId="0" borderId="13" xfId="0" applyFont="1" applyFill="1" applyBorder="1" applyAlignment="1">
      <alignment horizontal="left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67" fillId="0" borderId="10" xfId="0" applyFont="1" applyFill="1" applyBorder="1" applyAlignment="1">
      <alignment horizontal="center" vertical="center" wrapText="1"/>
    </xf>
    <xf numFmtId="0" fontId="67" fillId="0" borderId="55" xfId="0" applyFont="1" applyFill="1" applyBorder="1" applyAlignment="1">
      <alignment horizontal="center" vertical="center" wrapText="1"/>
    </xf>
    <xf numFmtId="0" fontId="67" fillId="0" borderId="13" xfId="0" applyFont="1" applyFill="1" applyBorder="1" applyAlignment="1">
      <alignment horizontal="center" vertical="center" wrapText="1"/>
    </xf>
    <xf numFmtId="0" fontId="68" fillId="0" borderId="13" xfId="0" applyFont="1" applyFill="1" applyBorder="1" applyAlignment="1">
      <alignment horizontal="center" vertical="center" wrapText="1"/>
    </xf>
    <xf numFmtId="0" fontId="69" fillId="0" borderId="33" xfId="0" applyFont="1" applyFill="1" applyBorder="1" applyAlignment="1">
      <alignment horizontal="center" vertical="center" wrapText="1"/>
    </xf>
    <xf numFmtId="0" fontId="71" fillId="0" borderId="0" xfId="0" applyFont="1" applyAlignment="1">
      <alignment vertical="center"/>
    </xf>
    <xf numFmtId="0" fontId="72" fillId="0" borderId="0" xfId="0" applyFont="1" applyAlignment="1">
      <alignment horizontal="center" vertical="center"/>
    </xf>
    <xf numFmtId="0" fontId="72" fillId="0" borderId="40" xfId="0" applyFont="1" applyFill="1" applyBorder="1" applyAlignment="1">
      <alignment horizontal="center" vertical="center"/>
    </xf>
    <xf numFmtId="0" fontId="73" fillId="0" borderId="56" xfId="0" applyFont="1" applyBorder="1" applyAlignment="1">
      <alignment horizontal="center" vertical="center"/>
    </xf>
    <xf numFmtId="0" fontId="73" fillId="0" borderId="6" xfId="0" applyFont="1" applyBorder="1" applyAlignment="1">
      <alignment horizontal="center" vertical="center"/>
    </xf>
    <xf numFmtId="0" fontId="73" fillId="0" borderId="22" xfId="0" applyNumberFormat="1" applyFont="1" applyBorder="1" applyAlignment="1">
      <alignment vertical="top"/>
    </xf>
    <xf numFmtId="0" fontId="0" fillId="0" borderId="57" xfId="0" applyBorder="1" applyAlignment="1">
      <alignment vertical="top"/>
    </xf>
    <xf numFmtId="0" fontId="0" fillId="0" borderId="7" xfId="0" applyFill="1" applyBorder="1" applyAlignment="1">
      <alignment vertical="top" wrapText="1"/>
    </xf>
    <xf numFmtId="0" fontId="73" fillId="0" borderId="7" xfId="0" applyFont="1" applyFill="1" applyBorder="1" applyAlignment="1">
      <alignment vertical="top"/>
    </xf>
    <xf numFmtId="3" fontId="73" fillId="0" borderId="7" xfId="0" applyNumberFormat="1" applyFont="1" applyFill="1" applyBorder="1" applyAlignment="1">
      <alignment horizontal="right" vertical="top"/>
    </xf>
    <xf numFmtId="4" fontId="71" fillId="0" borderId="7" xfId="0" applyNumberFormat="1" applyFont="1" applyFill="1" applyBorder="1" applyAlignment="1">
      <alignment horizontal="right" vertical="top"/>
    </xf>
    <xf numFmtId="167" fontId="77" fillId="5" borderId="4" xfId="0" applyNumberFormat="1" applyFont="1" applyFill="1" applyBorder="1" applyAlignment="1" applyProtection="1"/>
    <xf numFmtId="0" fontId="78" fillId="0" borderId="4" xfId="0" applyFont="1" applyBorder="1"/>
    <xf numFmtId="166" fontId="0" fillId="0" borderId="4" xfId="0" applyNumberFormat="1" applyBorder="1"/>
    <xf numFmtId="1" fontId="0" fillId="0" borderId="4" xfId="0" applyNumberFormat="1" applyBorder="1" applyAlignment="1">
      <alignment vertical="top"/>
    </xf>
    <xf numFmtId="0" fontId="73" fillId="0" borderId="58" xfId="0" applyFont="1" applyBorder="1" applyAlignment="1">
      <alignment horizontal="center" vertical="center"/>
    </xf>
    <xf numFmtId="0" fontId="73" fillId="0" borderId="5" xfId="0" applyFont="1" applyBorder="1" applyAlignment="1">
      <alignment horizontal="center" vertical="center"/>
    </xf>
    <xf numFmtId="0" fontId="73" fillId="0" borderId="59" xfId="0" applyNumberFormat="1" applyFont="1" applyBorder="1" applyAlignment="1">
      <alignment vertical="top"/>
    </xf>
    <xf numFmtId="0" fontId="0" fillId="0" borderId="60" xfId="0" applyBorder="1" applyAlignment="1">
      <alignment vertical="top"/>
    </xf>
    <xf numFmtId="0" fontId="0" fillId="0" borderId="3" xfId="0" applyFill="1" applyBorder="1" applyAlignment="1">
      <alignment vertical="top" wrapText="1"/>
    </xf>
    <xf numFmtId="0" fontId="73" fillId="0" borderId="3" xfId="0" applyFont="1" applyFill="1" applyBorder="1" applyAlignment="1">
      <alignment vertical="top"/>
    </xf>
    <xf numFmtId="3" fontId="73" fillId="0" borderId="46" xfId="0" applyNumberFormat="1" applyFont="1" applyFill="1" applyBorder="1" applyAlignment="1">
      <alignment horizontal="right" vertical="top"/>
    </xf>
    <xf numFmtId="4" fontId="71" fillId="0" borderId="3" xfId="0" applyNumberFormat="1" applyFont="1" applyFill="1" applyBorder="1" applyAlignment="1">
      <alignment horizontal="right" vertical="top"/>
    </xf>
    <xf numFmtId="0" fontId="0" fillId="5" borderId="1" xfId="0" applyFill="1" applyBorder="1"/>
    <xf numFmtId="0" fontId="73" fillId="0" borderId="37" xfId="0" applyFont="1" applyBorder="1" applyAlignment="1">
      <alignment horizontal="center" vertical="center"/>
    </xf>
    <xf numFmtId="0" fontId="73" fillId="0" borderId="7" xfId="0" applyNumberFormat="1" applyFont="1" applyBorder="1" applyAlignment="1">
      <alignment vertical="top"/>
    </xf>
    <xf numFmtId="0" fontId="0" fillId="0" borderId="7" xfId="0" applyBorder="1" applyAlignment="1">
      <alignment vertical="top"/>
    </xf>
    <xf numFmtId="167" fontId="79" fillId="5" borderId="4" xfId="0" applyNumberFormat="1" applyFont="1" applyFill="1" applyBorder="1" applyAlignment="1" applyProtection="1"/>
    <xf numFmtId="0" fontId="0" fillId="0" borderId="0" xfId="0" applyFill="1" applyAlignment="1">
      <alignment vertical="top"/>
    </xf>
    <xf numFmtId="0" fontId="73" fillId="0" borderId="3" xfId="0" applyNumberFormat="1" applyFont="1" applyBorder="1" applyAlignment="1">
      <alignment vertical="top"/>
    </xf>
    <xf numFmtId="0" fontId="0" fillId="0" borderId="3" xfId="0" applyBorder="1" applyAlignment="1">
      <alignment vertical="top"/>
    </xf>
    <xf numFmtId="167" fontId="80" fillId="5" borderId="4" xfId="0" applyNumberFormat="1" applyFont="1" applyFill="1" applyBorder="1" applyAlignment="1" applyProtection="1"/>
    <xf numFmtId="0" fontId="73" fillId="0" borderId="2" xfId="0" applyFont="1" applyBorder="1" applyAlignment="1">
      <alignment horizontal="center" vertical="center"/>
    </xf>
    <xf numFmtId="0" fontId="73" fillId="0" borderId="4" xfId="0" applyNumberFormat="1" applyFont="1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Fill="1" applyBorder="1" applyAlignment="1">
      <alignment vertical="top" wrapText="1"/>
    </xf>
    <xf numFmtId="0" fontId="73" fillId="0" borderId="4" xfId="0" applyFont="1" applyFill="1" applyBorder="1" applyAlignment="1">
      <alignment vertical="top"/>
    </xf>
    <xf numFmtId="3" fontId="73" fillId="0" borderId="12" xfId="0" applyNumberFormat="1" applyFont="1" applyFill="1" applyBorder="1" applyAlignment="1">
      <alignment horizontal="right" vertical="top"/>
    </xf>
    <xf numFmtId="4" fontId="71" fillId="0" borderId="4" xfId="0" applyNumberFormat="1" applyFont="1" applyFill="1" applyBorder="1" applyAlignment="1">
      <alignment horizontal="right" vertical="top"/>
    </xf>
    <xf numFmtId="0" fontId="81" fillId="5" borderId="1" xfId="0" applyFont="1" applyFill="1" applyBorder="1"/>
    <xf numFmtId="0" fontId="73" fillId="0" borderId="3" xfId="0" applyNumberFormat="1" applyFont="1" applyBorder="1" applyAlignment="1">
      <alignment vertical="center"/>
    </xf>
    <xf numFmtId="0" fontId="74" fillId="0" borderId="9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3" xfId="0" applyFill="1" applyBorder="1" applyAlignment="1">
      <alignment horizontal="left" vertical="center" wrapText="1"/>
    </xf>
    <xf numFmtId="0" fontId="73" fillId="0" borderId="3" xfId="0" applyFont="1" applyFill="1" applyBorder="1" applyAlignment="1">
      <alignment vertical="center"/>
    </xf>
    <xf numFmtId="0" fontId="78" fillId="5" borderId="1" xfId="0" applyFont="1" applyFill="1" applyBorder="1"/>
    <xf numFmtId="0" fontId="82" fillId="5" borderId="1" xfId="0" applyFont="1" applyFill="1" applyBorder="1"/>
    <xf numFmtId="0" fontId="73" fillId="0" borderId="1" xfId="0" applyNumberFormat="1" applyFont="1" applyBorder="1" applyAlignment="1">
      <alignment vertical="top"/>
    </xf>
    <xf numFmtId="0" fontId="73" fillId="0" borderId="19" xfId="0" applyFont="1" applyBorder="1" applyAlignment="1">
      <alignment horizontal="center" vertical="center"/>
    </xf>
    <xf numFmtId="0" fontId="73" fillId="0" borderId="39" xfId="0" applyNumberFormat="1" applyFont="1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2" xfId="0" applyFill="1" applyBorder="1" applyAlignment="1">
      <alignment vertical="top" wrapText="1"/>
    </xf>
    <xf numFmtId="0" fontId="73" fillId="0" borderId="12" xfId="0" applyFont="1" applyFill="1" applyBorder="1" applyAlignment="1">
      <alignment vertical="top"/>
    </xf>
    <xf numFmtId="4" fontId="71" fillId="0" borderId="12" xfId="0" applyNumberFormat="1" applyFont="1" applyFill="1" applyBorder="1" applyAlignment="1">
      <alignment horizontal="right" vertical="top"/>
    </xf>
    <xf numFmtId="0" fontId="73" fillId="0" borderId="20" xfId="0" applyFont="1" applyBorder="1" applyAlignment="1">
      <alignment horizontal="center" vertical="center"/>
    </xf>
    <xf numFmtId="0" fontId="73" fillId="0" borderId="32" xfId="0" applyFont="1" applyBorder="1" applyAlignment="1">
      <alignment horizontal="center" vertical="center"/>
    </xf>
    <xf numFmtId="0" fontId="73" fillId="0" borderId="30" xfId="0" applyNumberFormat="1" applyFont="1" applyBorder="1" applyAlignment="1">
      <alignment vertical="top"/>
    </xf>
    <xf numFmtId="0" fontId="0" fillId="0" borderId="29" xfId="0" applyBorder="1" applyAlignment="1">
      <alignment vertical="top"/>
    </xf>
    <xf numFmtId="0" fontId="0" fillId="0" borderId="29" xfId="0" applyFill="1" applyBorder="1" applyAlignment="1">
      <alignment vertical="top" wrapText="1"/>
    </xf>
    <xf numFmtId="0" fontId="73" fillId="0" borderId="29" xfId="0" applyFont="1" applyFill="1" applyBorder="1" applyAlignment="1">
      <alignment vertical="top"/>
    </xf>
    <xf numFmtId="3" fontId="73" fillId="0" borderId="40" xfId="0" applyNumberFormat="1" applyFont="1" applyFill="1" applyBorder="1" applyAlignment="1">
      <alignment horizontal="right" vertical="top"/>
    </xf>
    <xf numFmtId="4" fontId="71" fillId="0" borderId="29" xfId="0" applyNumberFormat="1" applyFont="1" applyFill="1" applyBorder="1" applyAlignment="1">
      <alignment horizontal="right" vertical="top"/>
    </xf>
    <xf numFmtId="0" fontId="84" fillId="5" borderId="1" xfId="0" applyFont="1" applyFill="1" applyBorder="1"/>
    <xf numFmtId="167" fontId="85" fillId="5" borderId="4" xfId="0" applyNumberFormat="1" applyFont="1" applyFill="1" applyBorder="1" applyAlignment="1" applyProtection="1"/>
    <xf numFmtId="0" fontId="73" fillId="0" borderId="4" xfId="0" applyNumberFormat="1" applyFont="1" applyFill="1" applyBorder="1" applyAlignment="1">
      <alignment vertical="top"/>
    </xf>
    <xf numFmtId="0" fontId="73" fillId="0" borderId="3" xfId="0" applyNumberFormat="1" applyFont="1" applyFill="1" applyBorder="1" applyAlignment="1">
      <alignment vertical="top"/>
    </xf>
    <xf numFmtId="0" fontId="73" fillId="0" borderId="12" xfId="0" applyNumberFormat="1" applyFont="1" applyBorder="1" applyAlignment="1">
      <alignment vertical="top"/>
    </xf>
    <xf numFmtId="167" fontId="86" fillId="5" borderId="4" xfId="0" applyNumberFormat="1" applyFont="1" applyFill="1" applyBorder="1" applyAlignment="1" applyProtection="1"/>
    <xf numFmtId="0" fontId="87" fillId="5" borderId="1" xfId="0" applyFont="1" applyFill="1" applyBorder="1"/>
    <xf numFmtId="0" fontId="88" fillId="5" borderId="1" xfId="0" applyFont="1" applyFill="1" applyBorder="1"/>
    <xf numFmtId="0" fontId="73" fillId="0" borderId="29" xfId="0" applyNumberFormat="1" applyFont="1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20" xfId="0" applyBorder="1" applyAlignment="1">
      <alignment vertical="top"/>
    </xf>
    <xf numFmtId="0" fontId="73" fillId="0" borderId="20" xfId="0" applyFont="1" applyFill="1" applyBorder="1" applyAlignment="1">
      <alignment horizontal="center" vertical="center"/>
    </xf>
    <xf numFmtId="0" fontId="0" fillId="0" borderId="32" xfId="0" applyBorder="1" applyAlignment="1">
      <alignment vertical="top"/>
    </xf>
    <xf numFmtId="0" fontId="73" fillId="0" borderId="34" xfId="0" applyFont="1" applyBorder="1" applyAlignment="1">
      <alignment horizontal="center" vertical="center"/>
    </xf>
    <xf numFmtId="0" fontId="73" fillId="0" borderId="38" xfId="0" applyFont="1" applyBorder="1" applyAlignment="1">
      <alignment horizontal="center" vertical="center"/>
    </xf>
    <xf numFmtId="0" fontId="71" fillId="0" borderId="3" xfId="0" applyFont="1" applyFill="1" applyBorder="1" applyAlignment="1">
      <alignment vertical="top" wrapText="1"/>
    </xf>
    <xf numFmtId="0" fontId="73" fillId="0" borderId="0" xfId="0" applyFont="1" applyAlignment="1">
      <alignment vertical="top"/>
    </xf>
    <xf numFmtId="0" fontId="73" fillId="0" borderId="0" xfId="0" applyFont="1" applyAlignment="1">
      <alignment horizontal="center" vertical="center"/>
    </xf>
    <xf numFmtId="0" fontId="0" fillId="0" borderId="0" xfId="0" applyFill="1" applyAlignment="1">
      <alignment vertical="top" wrapText="1"/>
    </xf>
    <xf numFmtId="0" fontId="73" fillId="0" borderId="0" xfId="0" applyFont="1" applyFill="1" applyAlignment="1">
      <alignment vertical="top"/>
    </xf>
    <xf numFmtId="0" fontId="75" fillId="0" borderId="0" xfId="0" applyFont="1" applyAlignment="1">
      <alignment vertical="top"/>
    </xf>
    <xf numFmtId="0" fontId="89" fillId="0" borderId="0" xfId="0" applyFont="1" applyBorder="1" applyAlignment="1">
      <alignment horizontal="center" vertical="center"/>
    </xf>
    <xf numFmtId="170" fontId="90" fillId="0" borderId="0" xfId="0" applyNumberFormat="1" applyFont="1" applyFill="1" applyBorder="1" applyAlignment="1">
      <alignment vertical="top"/>
    </xf>
    <xf numFmtId="170" fontId="67" fillId="0" borderId="4" xfId="0" applyNumberFormat="1" applyFont="1" applyFill="1" applyBorder="1" applyAlignment="1">
      <alignment horizontal="center" vertical="center"/>
    </xf>
    <xf numFmtId="3" fontId="76" fillId="0" borderId="0" xfId="0" applyNumberFormat="1" applyFont="1" applyAlignment="1">
      <alignment vertical="top"/>
    </xf>
    <xf numFmtId="0" fontId="71" fillId="0" borderId="0" xfId="0" applyFont="1" applyFill="1" applyAlignment="1">
      <alignment vertical="top"/>
    </xf>
    <xf numFmtId="0" fontId="91" fillId="0" borderId="10" xfId="0" applyFont="1" applyBorder="1" applyAlignment="1">
      <alignment horizontal="right" vertical="center"/>
    </xf>
    <xf numFmtId="0" fontId="76" fillId="0" borderId="0" xfId="0" applyFont="1" applyAlignment="1">
      <alignment vertical="top" textRotation="90"/>
    </xf>
    <xf numFmtId="0" fontId="67" fillId="0" borderId="0" xfId="0" applyFont="1" applyAlignment="1">
      <alignment vertical="top"/>
    </xf>
    <xf numFmtId="49" fontId="70" fillId="0" borderId="10" xfId="0" applyNumberFormat="1" applyFont="1" applyFill="1" applyBorder="1" applyAlignment="1" applyProtection="1">
      <alignment horizontal="center" vertical="center" wrapText="1"/>
    </xf>
    <xf numFmtId="49" fontId="93" fillId="5" borderId="11" xfId="0" applyNumberFormat="1" applyFont="1" applyFill="1" applyBorder="1" applyAlignment="1" applyProtection="1">
      <alignment horizontal="center" vertical="center" wrapText="1"/>
    </xf>
    <xf numFmtId="49" fontId="94" fillId="5" borderId="16" xfId="0" applyNumberFormat="1" applyFont="1" applyFill="1" applyBorder="1" applyAlignment="1" applyProtection="1">
      <alignment horizontal="center" vertical="center" wrapText="1"/>
    </xf>
    <xf numFmtId="167" fontId="77" fillId="5" borderId="7" xfId="0" applyNumberFormat="1" applyFont="1" applyFill="1" applyBorder="1" applyAlignment="1" applyProtection="1"/>
    <xf numFmtId="0" fontId="0" fillId="5" borderId="7" xfId="0" applyFill="1" applyBorder="1"/>
    <xf numFmtId="0" fontId="78" fillId="0" borderId="7" xfId="0" applyFont="1" applyBorder="1"/>
    <xf numFmtId="166" fontId="0" fillId="0" borderId="7" xfId="0" applyNumberFormat="1" applyBorder="1"/>
    <xf numFmtId="0" fontId="92" fillId="0" borderId="42" xfId="0" applyFont="1" applyBorder="1" applyAlignment="1">
      <alignment vertical="top" wrapText="1"/>
    </xf>
    <xf numFmtId="167" fontId="80" fillId="5" borderId="3" xfId="0" applyNumberFormat="1" applyFont="1" applyFill="1" applyBorder="1" applyAlignment="1" applyProtection="1"/>
    <xf numFmtId="0" fontId="81" fillId="5" borderId="59" xfId="0" applyFont="1" applyFill="1" applyBorder="1"/>
    <xf numFmtId="0" fontId="78" fillId="0" borderId="3" xfId="0" applyFont="1" applyBorder="1"/>
    <xf numFmtId="166" fontId="0" fillId="0" borderId="3" xfId="0" applyNumberFormat="1" applyBorder="1"/>
    <xf numFmtId="3" fontId="75" fillId="6" borderId="7" xfId="0" applyNumberFormat="1" applyFont="1" applyFill="1" applyBorder="1" applyAlignment="1">
      <alignment horizontal="right" vertical="top"/>
    </xf>
    <xf numFmtId="3" fontId="75" fillId="6" borderId="3" xfId="0" applyNumberFormat="1" applyFont="1" applyFill="1" applyBorder="1" applyAlignment="1">
      <alignment horizontal="right" vertical="top"/>
    </xf>
    <xf numFmtId="3" fontId="75" fillId="6" borderId="4" xfId="0" applyNumberFormat="1" applyFont="1" applyFill="1" applyBorder="1" applyAlignment="1">
      <alignment horizontal="right" vertical="top"/>
    </xf>
    <xf numFmtId="168" fontId="75" fillId="6" borderId="3" xfId="0" applyNumberFormat="1" applyFont="1" applyFill="1" applyBorder="1" applyAlignment="1">
      <alignment horizontal="right" vertical="center"/>
    </xf>
    <xf numFmtId="169" fontId="75" fillId="6" borderId="12" xfId="0" applyNumberFormat="1" applyFont="1" applyFill="1" applyBorder="1" applyAlignment="1">
      <alignment horizontal="right" vertical="top"/>
    </xf>
    <xf numFmtId="169" fontId="75" fillId="6" borderId="4" xfId="0" applyNumberFormat="1" applyFont="1" applyFill="1" applyBorder="1" applyAlignment="1">
      <alignment horizontal="right" vertical="top"/>
    </xf>
    <xf numFmtId="169" fontId="75" fillId="6" borderId="29" xfId="0" applyNumberFormat="1" applyFont="1" applyFill="1" applyBorder="1" applyAlignment="1">
      <alignment horizontal="right" vertical="top"/>
    </xf>
    <xf numFmtId="3" fontId="75" fillId="6" borderId="29" xfId="0" applyNumberFormat="1" applyFont="1" applyFill="1" applyBorder="1" applyAlignment="1">
      <alignment horizontal="right" vertical="top"/>
    </xf>
    <xf numFmtId="3" fontId="75" fillId="6" borderId="12" xfId="0" applyNumberFormat="1" applyFont="1" applyFill="1" applyBorder="1" applyAlignment="1">
      <alignment horizontal="right" vertical="top"/>
    </xf>
    <xf numFmtId="4" fontId="67" fillId="6" borderId="7" xfId="0" applyNumberFormat="1" applyFont="1" applyFill="1" applyBorder="1" applyAlignment="1">
      <alignment horizontal="right" vertical="top"/>
    </xf>
    <xf numFmtId="4" fontId="67" fillId="6" borderId="3" xfId="0" applyNumberFormat="1" applyFont="1" applyFill="1" applyBorder="1" applyAlignment="1">
      <alignment horizontal="right" vertical="top"/>
    </xf>
    <xf numFmtId="4" fontId="67" fillId="6" borderId="4" xfId="0" applyNumberFormat="1" applyFont="1" applyFill="1" applyBorder="1" applyAlignment="1">
      <alignment horizontal="right" vertical="top"/>
    </xf>
    <xf numFmtId="4" fontId="67" fillId="6" borderId="12" xfId="0" applyNumberFormat="1" applyFont="1" applyFill="1" applyBorder="1" applyAlignment="1">
      <alignment horizontal="right" vertical="top"/>
    </xf>
    <xf numFmtId="4" fontId="67" fillId="6" borderId="29" xfId="0" applyNumberFormat="1" applyFont="1" applyFill="1" applyBorder="1" applyAlignment="1">
      <alignment horizontal="right" vertical="top"/>
    </xf>
    <xf numFmtId="3" fontId="75" fillId="7" borderId="3" xfId="0" applyNumberFormat="1" applyFont="1" applyFill="1" applyBorder="1" applyAlignment="1">
      <alignment horizontal="right" vertical="top"/>
    </xf>
    <xf numFmtId="3" fontId="75" fillId="7" borderId="4" xfId="0" applyNumberFormat="1" applyFont="1" applyFill="1" applyBorder="1" applyAlignment="1">
      <alignment horizontal="right" vertical="top"/>
    </xf>
    <xf numFmtId="3" fontId="75" fillId="7" borderId="12" xfId="0" applyNumberFormat="1" applyFont="1" applyFill="1" applyBorder="1" applyAlignment="1">
      <alignment horizontal="right" vertical="top"/>
    </xf>
    <xf numFmtId="3" fontId="75" fillId="7" borderId="7" xfId="0" applyNumberFormat="1" applyFont="1" applyFill="1" applyBorder="1" applyAlignment="1">
      <alignment horizontal="right" vertical="top"/>
    </xf>
    <xf numFmtId="4" fontId="67" fillId="7" borderId="3" xfId="0" applyNumberFormat="1" applyFont="1" applyFill="1" applyBorder="1" applyAlignment="1">
      <alignment horizontal="right" vertical="top"/>
    </xf>
    <xf numFmtId="4" fontId="67" fillId="7" borderId="4" xfId="0" applyNumberFormat="1" applyFont="1" applyFill="1" applyBorder="1" applyAlignment="1">
      <alignment horizontal="right" vertical="top"/>
    </xf>
    <xf numFmtId="4" fontId="67" fillId="7" borderId="12" xfId="0" applyNumberFormat="1" applyFont="1" applyFill="1" applyBorder="1" applyAlignment="1">
      <alignment horizontal="right" vertical="top"/>
    </xf>
    <xf numFmtId="4" fontId="67" fillId="7" borderId="7" xfId="0" applyNumberFormat="1" applyFont="1" applyFill="1" applyBorder="1" applyAlignment="1">
      <alignment horizontal="right" vertical="top"/>
    </xf>
    <xf numFmtId="0" fontId="97" fillId="0" borderId="0" xfId="0" applyFont="1" applyAlignment="1">
      <alignment vertical="center"/>
    </xf>
    <xf numFmtId="0" fontId="98" fillId="0" borderId="0" xfId="0" applyFont="1" applyAlignment="1">
      <alignment horizontal="center" vertical="center"/>
    </xf>
    <xf numFmtId="0" fontId="98" fillId="0" borderId="0" xfId="0" applyFont="1" applyAlignment="1">
      <alignment vertical="top"/>
    </xf>
    <xf numFmtId="0" fontId="78" fillId="0" borderId="0" xfId="0" applyFont="1" applyAlignment="1">
      <alignment vertical="top"/>
    </xf>
    <xf numFmtId="0" fontId="99" fillId="5" borderId="10" xfId="0" applyFont="1" applyFill="1" applyBorder="1" applyAlignment="1">
      <alignment horizontal="center" vertical="center"/>
    </xf>
    <xf numFmtId="3" fontId="75" fillId="0" borderId="0" xfId="0" applyNumberFormat="1" applyFont="1" applyAlignment="1">
      <alignment vertical="top"/>
    </xf>
    <xf numFmtId="0" fontId="21" fillId="0" borderId="4" xfId="0" applyNumberFormat="1" applyFont="1" applyBorder="1" applyAlignment="1">
      <alignment horizontal="center" vertical="center" wrapText="1"/>
    </xf>
    <xf numFmtId="0" fontId="62" fillId="2" borderId="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34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5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/>
    <xf numFmtId="0" fontId="9" fillId="0" borderId="6" xfId="0" applyFont="1" applyFill="1" applyBorder="1" applyAlignment="1" applyProtection="1">
      <alignment horizontal="center" vertical="center" wrapText="1"/>
      <protection hidden="1"/>
    </xf>
    <xf numFmtId="0" fontId="35" fillId="0" borderId="24" xfId="0" applyFont="1" applyFill="1" applyBorder="1" applyAlignment="1" applyProtection="1">
      <alignment horizontal="center" vertical="center" wrapText="1"/>
      <protection hidden="1"/>
    </xf>
    <xf numFmtId="0" fontId="30" fillId="0" borderId="12" xfId="0" applyFont="1" applyFill="1" applyBorder="1" applyAlignment="1" applyProtection="1">
      <alignment horizontal="center" vertical="center" wrapText="1"/>
      <protection hidden="1"/>
    </xf>
    <xf numFmtId="0" fontId="30" fillId="0" borderId="12" xfId="0" applyFont="1" applyFill="1" applyBorder="1" applyAlignment="1" applyProtection="1">
      <alignment horizontal="left" vertical="center" wrapText="1"/>
      <protection hidden="1"/>
    </xf>
    <xf numFmtId="0" fontId="30" fillId="0" borderId="39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Alignment="1">
      <alignment vertical="center"/>
    </xf>
    <xf numFmtId="0" fontId="31" fillId="0" borderId="29" xfId="0" applyFont="1" applyFill="1" applyBorder="1" applyAlignment="1" applyProtection="1">
      <alignment horizontal="center" vertical="center" wrapText="1"/>
    </xf>
    <xf numFmtId="0" fontId="6" fillId="0" borderId="29" xfId="0" applyFont="1" applyFill="1" applyBorder="1" applyAlignment="1">
      <alignment horizontal="left" vertical="center" wrapText="1"/>
    </xf>
    <xf numFmtId="49" fontId="6" fillId="0" borderId="29" xfId="0" applyNumberFormat="1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49" fontId="5" fillId="0" borderId="29" xfId="0" applyNumberFormat="1" applyFont="1" applyFill="1" applyBorder="1" applyAlignment="1" applyProtection="1">
      <alignment horizontal="center" vertical="center" wrapText="1"/>
    </xf>
    <xf numFmtId="0" fontId="26" fillId="3" borderId="29" xfId="0" applyFont="1" applyFill="1" applyBorder="1" applyAlignment="1">
      <alignment horizontal="center" vertical="center" wrapText="1"/>
    </xf>
    <xf numFmtId="4" fontId="6" fillId="4" borderId="29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29" xfId="0" applyNumberFormat="1" applyFont="1" applyFill="1" applyBorder="1" applyAlignment="1" applyProtection="1">
      <alignment horizontal="center" vertical="center" wrapText="1"/>
      <protection locked="0"/>
    </xf>
    <xf numFmtId="3" fontId="34" fillId="3" borderId="29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29" xfId="0" applyNumberFormat="1" applyFont="1" applyFill="1" applyBorder="1" applyAlignment="1" applyProtection="1">
      <alignment horizontal="center" vertical="center" wrapText="1"/>
    </xf>
    <xf numFmtId="3" fontId="50" fillId="3" borderId="2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" xfId="0" applyFont="1" applyFill="1" applyBorder="1" applyAlignment="1">
      <alignment horizontal="left" vertical="center" wrapText="1"/>
    </xf>
    <xf numFmtId="0" fontId="9" fillId="0" borderId="4" xfId="2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0" fillId="0" borderId="4" xfId="2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 applyProtection="1">
      <alignment horizontal="center" vertical="center" wrapText="1"/>
    </xf>
    <xf numFmtId="0" fontId="51" fillId="0" borderId="7" xfId="0" applyFont="1" applyFill="1" applyBorder="1" applyAlignment="1">
      <alignment horizontal="left" vertical="center" wrapText="1"/>
    </xf>
    <xf numFmtId="0" fontId="9" fillId="0" borderId="7" xfId="2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0" fillId="0" borderId="7" xfId="2" applyFont="1" applyFill="1" applyBorder="1" applyAlignment="1" applyProtection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34" fillId="0" borderId="7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7" xfId="0" applyNumberFormat="1" applyFont="1" applyFill="1" applyBorder="1" applyAlignment="1" applyProtection="1">
      <alignment horizontal="center" vertical="center" wrapText="1"/>
    </xf>
    <xf numFmtId="3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42" xfId="0" applyNumberFormat="1" applyFont="1" applyFill="1" applyBorder="1" applyAlignment="1" applyProtection="1">
      <alignment horizontal="center" vertical="center" wrapText="1"/>
    </xf>
    <xf numFmtId="0" fontId="31" fillId="0" borderId="2" xfId="0" applyFont="1" applyFill="1" applyBorder="1" applyAlignment="1" applyProtection="1">
      <alignment horizontal="center" vertical="center" wrapText="1"/>
    </xf>
    <xf numFmtId="166" fontId="13" fillId="0" borderId="43" xfId="0" applyNumberFormat="1" applyFont="1" applyFill="1" applyBorder="1" applyAlignment="1" applyProtection="1">
      <alignment horizontal="center" vertical="center" wrapText="1"/>
    </xf>
    <xf numFmtId="0" fontId="31" fillId="0" borderId="5" xfId="0" applyFont="1" applyFill="1" applyBorder="1" applyAlignment="1" applyProtection="1">
      <alignment horizontal="center" vertical="center" wrapText="1"/>
    </xf>
    <xf numFmtId="0" fontId="39" fillId="0" borderId="3" xfId="0" applyFont="1" applyFill="1" applyBorder="1" applyAlignment="1">
      <alignment horizontal="left" vertical="center" wrapText="1"/>
    </xf>
    <xf numFmtId="0" fontId="9" fillId="0" borderId="3" xfId="2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34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3" xfId="0" applyNumberFormat="1" applyFont="1" applyFill="1" applyBorder="1" applyAlignment="1" applyProtection="1">
      <alignment horizontal="center" vertical="center" wrapText="1"/>
    </xf>
    <xf numFmtId="3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44" xfId="0" applyNumberFormat="1" applyFont="1" applyFill="1" applyBorder="1" applyAlignment="1" applyProtection="1">
      <alignment horizontal="center" vertical="center" wrapText="1"/>
    </xf>
    <xf numFmtId="3" fontId="5" fillId="0" borderId="57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60" xfId="0" applyNumberFormat="1" applyFont="1" applyFill="1" applyBorder="1" applyAlignment="1" applyProtection="1">
      <alignment horizontal="center" vertical="center" wrapText="1"/>
      <protection locked="0"/>
    </xf>
    <xf numFmtId="3" fontId="105" fillId="0" borderId="42" xfId="0" applyNumberFormat="1" applyFont="1" applyFill="1" applyBorder="1" applyAlignment="1" applyProtection="1">
      <alignment horizontal="center" vertical="center" wrapText="1"/>
      <protection locked="0"/>
    </xf>
    <xf numFmtId="3" fontId="105" fillId="0" borderId="43" xfId="0" applyNumberFormat="1" applyFont="1" applyFill="1" applyBorder="1" applyAlignment="1" applyProtection="1">
      <alignment horizontal="center" vertical="center" wrapText="1"/>
      <protection locked="0"/>
    </xf>
    <xf numFmtId="3" fontId="105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106" fillId="0" borderId="0" xfId="0" applyFont="1" applyAlignment="1">
      <alignment horizontal="right" vertical="center"/>
    </xf>
    <xf numFmtId="3" fontId="46" fillId="0" borderId="12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08" fillId="0" borderId="0" xfId="0" applyFont="1"/>
    <xf numFmtId="0" fontId="109" fillId="0" borderId="40" xfId="0" applyFont="1" applyBorder="1" applyAlignment="1">
      <alignment horizontal="center" vertical="center"/>
    </xf>
    <xf numFmtId="0" fontId="109" fillId="0" borderId="52" xfId="0" applyFont="1" applyBorder="1" applyAlignment="1">
      <alignment horizontal="center" vertical="center"/>
    </xf>
    <xf numFmtId="0" fontId="109" fillId="0" borderId="53" xfId="0" applyFont="1" applyBorder="1" applyAlignment="1">
      <alignment horizontal="center" vertical="center"/>
    </xf>
    <xf numFmtId="0" fontId="109" fillId="0" borderId="0" xfId="0" applyFont="1"/>
    <xf numFmtId="1" fontId="111" fillId="0" borderId="23" xfId="0" applyNumberFormat="1" applyFont="1" applyFill="1" applyBorder="1" applyAlignment="1" applyProtection="1">
      <alignment horizontal="center" vertical="center" wrapText="1"/>
    </xf>
    <xf numFmtId="1" fontId="48" fillId="0" borderId="16" xfId="0" applyNumberFormat="1" applyFont="1" applyFill="1" applyBorder="1" applyAlignment="1" applyProtection="1">
      <alignment horizontal="center" vertical="center" wrapText="1"/>
    </xf>
    <xf numFmtId="1" fontId="48" fillId="0" borderId="10" xfId="0" applyNumberFormat="1" applyFont="1" applyFill="1" applyBorder="1" applyAlignment="1" applyProtection="1">
      <alignment horizontal="center" vertical="center" wrapText="1"/>
    </xf>
    <xf numFmtId="0" fontId="25" fillId="0" borderId="11" xfId="0" applyFont="1" applyFill="1" applyBorder="1" applyAlignment="1" applyProtection="1">
      <alignment horizontal="center" vertical="center" wrapText="1"/>
      <protection hidden="1"/>
    </xf>
    <xf numFmtId="0" fontId="25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48" fillId="0" borderId="11" xfId="0" applyFont="1" applyFill="1" applyBorder="1" applyAlignment="1" applyProtection="1">
      <alignment horizontal="left" vertical="center" wrapText="1"/>
    </xf>
    <xf numFmtId="0" fontId="48" fillId="0" borderId="15" xfId="0" applyFont="1" applyFill="1" applyBorder="1" applyAlignment="1" applyProtection="1">
      <alignment horizontal="left" vertical="center" wrapText="1"/>
    </xf>
    <xf numFmtId="0" fontId="48" fillId="0" borderId="16" xfId="0" applyFont="1" applyFill="1" applyBorder="1" applyAlignment="1" applyProtection="1">
      <alignment horizontal="left" vertical="center" wrapText="1"/>
    </xf>
    <xf numFmtId="0" fontId="110" fillId="0" borderId="25" xfId="0" applyFont="1" applyFill="1" applyBorder="1" applyAlignment="1" applyProtection="1">
      <alignment horizontal="right" vertical="center" wrapText="1"/>
    </xf>
    <xf numFmtId="0" fontId="110" fillId="0" borderId="17" xfId="0" applyFont="1" applyFill="1" applyBorder="1" applyAlignment="1" applyProtection="1">
      <alignment horizontal="right" vertical="center" wrapText="1"/>
    </xf>
    <xf numFmtId="0" fontId="110" fillId="0" borderId="23" xfId="0" applyFont="1" applyFill="1" applyBorder="1" applyAlignment="1" applyProtection="1">
      <alignment horizontal="right" vertical="center" wrapText="1"/>
    </xf>
    <xf numFmtId="0" fontId="55" fillId="0" borderId="0" xfId="0" applyFont="1" applyAlignment="1">
      <alignment horizontal="center"/>
    </xf>
    <xf numFmtId="0" fontId="56" fillId="0" borderId="25" xfId="0" applyFont="1" applyFill="1" applyBorder="1" applyAlignment="1">
      <alignment horizontal="center" vertical="center" wrapText="1"/>
    </xf>
    <xf numFmtId="0" fontId="56" fillId="0" borderId="17" xfId="0" applyFont="1" applyFill="1" applyBorder="1" applyAlignment="1">
      <alignment horizontal="center" vertical="center" wrapText="1"/>
    </xf>
    <xf numFmtId="0" fontId="58" fillId="0" borderId="11" xfId="0" applyFont="1" applyFill="1" applyBorder="1" applyAlignment="1">
      <alignment horizontal="center" vertical="center" wrapText="1"/>
    </xf>
    <xf numFmtId="0" fontId="58" fillId="0" borderId="16" xfId="0" applyFont="1" applyFill="1" applyBorder="1" applyAlignment="1">
      <alignment horizontal="center" vertical="center" wrapText="1"/>
    </xf>
    <xf numFmtId="0" fontId="58" fillId="0" borderId="25" xfId="0" applyFont="1" applyFill="1" applyBorder="1" applyAlignment="1">
      <alignment horizontal="center" vertical="center" wrapText="1"/>
    </xf>
    <xf numFmtId="0" fontId="58" fillId="0" borderId="23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11" fillId="0" borderId="11" xfId="1" applyFill="1" applyBorder="1" applyAlignment="1">
      <alignment horizontal="center" vertical="center" wrapText="1"/>
    </xf>
    <xf numFmtId="0" fontId="57" fillId="0" borderId="15" xfId="1" applyFont="1" applyFill="1" applyBorder="1" applyAlignment="1">
      <alignment horizontal="center" vertical="center" wrapText="1"/>
    </xf>
    <xf numFmtId="0" fontId="57" fillId="0" borderId="16" xfId="1" applyFont="1" applyFill="1" applyBorder="1" applyAlignment="1">
      <alignment horizontal="center" vertical="center" wrapText="1"/>
    </xf>
    <xf numFmtId="0" fontId="25" fillId="0" borderId="8" xfId="0" applyFont="1" applyFill="1" applyBorder="1" applyAlignment="1" applyProtection="1">
      <alignment horizontal="center" vertical="center" wrapText="1"/>
      <protection hidden="1"/>
    </xf>
    <xf numFmtId="0" fontId="25" fillId="0" borderId="25" xfId="0" applyFont="1" applyFill="1" applyBorder="1" applyAlignment="1" applyProtection="1">
      <alignment horizontal="center" vertical="center" wrapText="1"/>
      <protection hidden="1"/>
    </xf>
    <xf numFmtId="0" fontId="25" fillId="0" borderId="14" xfId="0" applyFont="1" applyFill="1" applyBorder="1" applyAlignment="1" applyProtection="1">
      <alignment horizontal="center" vertical="center" wrapText="1"/>
      <protection hidden="1"/>
    </xf>
    <xf numFmtId="0" fontId="25" fillId="0" borderId="13" xfId="0" applyFont="1" applyFill="1" applyBorder="1" applyAlignment="1" applyProtection="1">
      <alignment horizontal="center" vertical="center" wrapText="1"/>
      <protection hidden="1"/>
    </xf>
    <xf numFmtId="0" fontId="25" fillId="0" borderId="33" xfId="0" applyFont="1" applyFill="1" applyBorder="1" applyAlignment="1" applyProtection="1">
      <alignment horizontal="center" vertical="center" wrapText="1"/>
      <protection hidden="1"/>
    </xf>
    <xf numFmtId="0" fontId="107" fillId="2" borderId="51" xfId="0" applyFont="1" applyFill="1" applyBorder="1" applyAlignment="1">
      <alignment horizontal="center" wrapText="1"/>
    </xf>
    <xf numFmtId="0" fontId="107" fillId="2" borderId="0" xfId="0" applyFont="1" applyFill="1" applyBorder="1" applyAlignment="1">
      <alignment horizontal="center" wrapText="1"/>
    </xf>
    <xf numFmtId="0" fontId="30" fillId="0" borderId="1" xfId="0" applyFont="1" applyFill="1" applyBorder="1" applyAlignment="1" applyProtection="1">
      <alignment horizontal="center" vertical="center" wrapText="1"/>
      <protection hidden="1"/>
    </xf>
    <xf numFmtId="0" fontId="30" fillId="0" borderId="4" xfId="0" applyFont="1" applyFill="1" applyBorder="1" applyAlignment="1" applyProtection="1">
      <alignment horizontal="center" vertical="center" wrapText="1"/>
      <protection hidden="1"/>
    </xf>
    <xf numFmtId="0" fontId="25" fillId="0" borderId="11" xfId="0" applyFont="1" applyFill="1" applyBorder="1" applyAlignment="1" applyProtection="1">
      <alignment horizontal="center" vertical="center" wrapText="1"/>
    </xf>
    <xf numFmtId="0" fontId="25" fillId="0" borderId="15" xfId="0" applyFont="1" applyFill="1" applyBorder="1" applyAlignment="1" applyProtection="1">
      <alignment horizontal="center" vertical="center" wrapText="1"/>
    </xf>
    <xf numFmtId="0" fontId="25" fillId="0" borderId="41" xfId="0" applyFont="1" applyFill="1" applyBorder="1" applyAlignment="1" applyProtection="1">
      <alignment horizontal="center" vertical="center" wrapText="1"/>
    </xf>
    <xf numFmtId="0" fontId="25" fillId="0" borderId="47" xfId="0" applyFont="1" applyFill="1" applyBorder="1" applyAlignment="1" applyProtection="1">
      <alignment horizontal="center" vertical="center" wrapText="1"/>
    </xf>
    <xf numFmtId="0" fontId="25" fillId="0" borderId="11" xfId="0" applyFont="1" applyFill="1" applyBorder="1" applyAlignment="1" applyProtection="1">
      <alignment horizontal="center" vertical="center" wrapText="1"/>
      <protection hidden="1"/>
    </xf>
    <xf numFmtId="0" fontId="25" fillId="0" borderId="15" xfId="0" applyFont="1" applyFill="1" applyBorder="1" applyAlignment="1" applyProtection="1">
      <alignment horizontal="center" vertical="center" wrapText="1"/>
      <protection hidden="1"/>
    </xf>
    <xf numFmtId="0" fontId="25" fillId="0" borderId="16" xfId="0" applyFont="1" applyFill="1" applyBorder="1" applyAlignment="1" applyProtection="1">
      <alignment horizontal="center" vertical="center" wrapText="1"/>
      <protection hidden="1"/>
    </xf>
    <xf numFmtId="0" fontId="2" fillId="2" borderId="4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32" fillId="0" borderId="25" xfId="0" applyFont="1" applyBorder="1" applyAlignment="1">
      <alignment horizontal="center" vertical="center"/>
    </xf>
    <xf numFmtId="0" fontId="32" fillId="0" borderId="17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48" fillId="0" borderId="41" xfId="0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5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5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1" fontId="3" fillId="3" borderId="5" xfId="0" applyNumberFormat="1" applyFont="1" applyFill="1" applyBorder="1" applyAlignment="1">
      <alignment horizontal="left" vertical="center" wrapText="1"/>
    </xf>
    <xf numFmtId="1" fontId="3" fillId="3" borderId="3" xfId="0" applyNumberFormat="1" applyFont="1" applyFill="1" applyBorder="1" applyAlignment="1">
      <alignment horizontal="left" vertical="center" wrapText="1"/>
    </xf>
    <xf numFmtId="1" fontId="3" fillId="3" borderId="44" xfId="0" applyNumberFormat="1" applyFont="1" applyFill="1" applyBorder="1" applyAlignment="1">
      <alignment horizontal="left" vertical="center" wrapText="1"/>
    </xf>
    <xf numFmtId="1" fontId="3" fillId="2" borderId="5" xfId="0" applyNumberFormat="1" applyFont="1" applyFill="1" applyBorder="1" applyAlignment="1">
      <alignment horizontal="left" vertical="center" wrapText="1"/>
    </xf>
    <xf numFmtId="1" fontId="3" fillId="2" borderId="3" xfId="0" applyNumberFormat="1" applyFont="1" applyFill="1" applyBorder="1" applyAlignment="1">
      <alignment horizontal="left" vertical="center" wrapText="1"/>
    </xf>
    <xf numFmtId="1" fontId="3" fillId="2" borderId="44" xfId="0" applyNumberFormat="1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34" fillId="0" borderId="41" xfId="0" applyFont="1" applyBorder="1" applyAlignment="1">
      <alignment horizontal="center" vertical="top" wrapText="1"/>
    </xf>
    <xf numFmtId="0" fontId="34" fillId="0" borderId="0" xfId="0" applyFont="1" applyAlignment="1">
      <alignment horizontal="center" vertical="top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6" fillId="0" borderId="25" xfId="0" applyFont="1" applyBorder="1" applyAlignment="1">
      <alignment horizontal="center"/>
    </xf>
    <xf numFmtId="0" fontId="46" fillId="0" borderId="17" xfId="0" applyFont="1" applyBorder="1" applyAlignment="1">
      <alignment horizontal="center"/>
    </xf>
    <xf numFmtId="0" fontId="46" fillId="0" borderId="2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71" fillId="0" borderId="35" xfId="0" applyFont="1" applyBorder="1" applyAlignment="1">
      <alignment horizontal="center" vertical="center" wrapText="1"/>
    </xf>
    <xf numFmtId="0" fontId="71" fillId="0" borderId="53" xfId="0" applyFont="1" applyBorder="1" applyAlignment="1">
      <alignment horizontal="center" vertical="center" wrapText="1"/>
    </xf>
    <xf numFmtId="0" fontId="71" fillId="0" borderId="9" xfId="0" applyFont="1" applyBorder="1" applyAlignment="1">
      <alignment horizontal="center" vertical="center" wrapText="1"/>
    </xf>
    <xf numFmtId="3" fontId="76" fillId="0" borderId="47" xfId="0" applyNumberFormat="1" applyFont="1" applyBorder="1" applyAlignment="1">
      <alignment horizontal="center" vertical="center" textRotation="90"/>
    </xf>
    <xf numFmtId="3" fontId="76" fillId="0" borderId="54" xfId="0" applyNumberFormat="1" applyFont="1" applyBorder="1" applyAlignment="1">
      <alignment horizontal="center" vertical="center" textRotation="90"/>
    </xf>
    <xf numFmtId="3" fontId="76" fillId="0" borderId="23" xfId="0" applyNumberFormat="1" applyFont="1" applyBorder="1" applyAlignment="1">
      <alignment horizontal="center" vertical="center" textRotation="90"/>
    </xf>
    <xf numFmtId="0" fontId="0" fillId="0" borderId="35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00" fillId="0" borderId="17" xfId="0" applyFont="1" applyFill="1" applyBorder="1" applyAlignment="1">
      <alignment horizontal="center" vertical="top" wrapText="1"/>
    </xf>
    <xf numFmtId="0" fontId="95" fillId="2" borderId="11" xfId="0" applyFont="1" applyFill="1" applyBorder="1" applyAlignment="1">
      <alignment horizontal="center" vertical="top" wrapText="1"/>
    </xf>
    <xf numFmtId="0" fontId="95" fillId="2" borderId="15" xfId="0" applyFont="1" applyFill="1" applyBorder="1" applyAlignment="1">
      <alignment horizontal="center" vertical="top" wrapText="1"/>
    </xf>
    <xf numFmtId="0" fontId="95" fillId="2" borderId="16" xfId="0" applyFont="1" applyFill="1" applyBorder="1" applyAlignment="1">
      <alignment horizontal="center" vertical="top" wrapText="1"/>
    </xf>
    <xf numFmtId="0" fontId="0" fillId="0" borderId="53" xfId="0" applyBorder="1" applyAlignment="1">
      <alignment horizontal="center" vertical="center"/>
    </xf>
    <xf numFmtId="0" fontId="68" fillId="0" borderId="53" xfId="0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top" wrapText="1"/>
    </xf>
    <xf numFmtId="0" fontId="0" fillId="0" borderId="53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3" fontId="67" fillId="0" borderId="47" xfId="0" applyNumberFormat="1" applyFont="1" applyBorder="1" applyAlignment="1">
      <alignment horizontal="center" vertical="center" textRotation="90"/>
    </xf>
    <xf numFmtId="3" fontId="67" fillId="0" borderId="54" xfId="0" applyNumberFormat="1" applyFont="1" applyBorder="1" applyAlignment="1">
      <alignment horizontal="center" vertical="center" textRotation="90"/>
    </xf>
    <xf numFmtId="3" fontId="67" fillId="0" borderId="23" xfId="0" applyNumberFormat="1" applyFont="1" applyBorder="1" applyAlignment="1">
      <alignment horizontal="center" vertical="center" textRotation="90"/>
    </xf>
    <xf numFmtId="0" fontId="63" fillId="5" borderId="11" xfId="0" applyFont="1" applyFill="1" applyBorder="1" applyAlignment="1">
      <alignment horizontal="center" vertical="center" wrapText="1"/>
    </xf>
    <xf numFmtId="0" fontId="63" fillId="5" borderId="15" xfId="0" applyFont="1" applyFill="1" applyBorder="1" applyAlignment="1">
      <alignment horizontal="center" vertical="center" wrapText="1"/>
    </xf>
    <xf numFmtId="0" fontId="63" fillId="5" borderId="16" xfId="0" applyFont="1" applyFill="1" applyBorder="1" applyAlignment="1">
      <alignment horizontal="center" vertical="center" wrapText="1"/>
    </xf>
    <xf numFmtId="0" fontId="74" fillId="0" borderId="36" xfId="0" applyFont="1" applyBorder="1" applyAlignment="1">
      <alignment horizontal="center" vertical="center" wrapText="1"/>
    </xf>
    <xf numFmtId="0" fontId="74" fillId="0" borderId="38" xfId="0" applyFont="1" applyBorder="1" applyAlignment="1">
      <alignment horizontal="center" vertical="center" wrapText="1"/>
    </xf>
    <xf numFmtId="3" fontId="69" fillId="0" borderId="47" xfId="0" applyNumberFormat="1" applyFont="1" applyBorder="1" applyAlignment="1">
      <alignment horizontal="center" vertical="center" textRotation="90"/>
    </xf>
    <xf numFmtId="3" fontId="69" fillId="0" borderId="23" xfId="0" applyNumberFormat="1" applyFont="1" applyBorder="1" applyAlignment="1">
      <alignment horizontal="center" vertical="center" textRotation="90"/>
    </xf>
    <xf numFmtId="0" fontId="83" fillId="0" borderId="53" xfId="0" applyFont="1" applyFill="1" applyBorder="1" applyAlignment="1">
      <alignment horizontal="center" vertical="center"/>
    </xf>
    <xf numFmtId="0" fontId="71" fillId="0" borderId="35" xfId="0" applyFont="1" applyBorder="1" applyAlignment="1">
      <alignment horizontal="center" vertical="center"/>
    </xf>
    <xf numFmtId="0" fontId="71" fillId="0" borderId="53" xfId="0" applyFont="1" applyBorder="1" applyAlignment="1">
      <alignment horizontal="center" vertical="center"/>
    </xf>
    <xf numFmtId="0" fontId="71" fillId="0" borderId="9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top" wrapText="1"/>
    </xf>
    <xf numFmtId="0" fontId="19" fillId="0" borderId="41" xfId="0" applyFont="1" applyBorder="1" applyAlignment="1">
      <alignment horizontal="left" vertical="top"/>
    </xf>
    <xf numFmtId="0" fontId="19" fillId="0" borderId="47" xfId="0" applyFont="1" applyBorder="1" applyAlignment="1">
      <alignment horizontal="left" vertical="top"/>
    </xf>
    <xf numFmtId="0" fontId="19" fillId="0" borderId="51" xfId="0" applyFont="1" applyBorder="1" applyAlignment="1">
      <alignment horizontal="left" vertical="top"/>
    </xf>
    <xf numFmtId="0" fontId="19" fillId="0" borderId="0" xfId="0" applyFont="1" applyBorder="1" applyAlignment="1">
      <alignment horizontal="left" vertical="top"/>
    </xf>
    <xf numFmtId="0" fontId="19" fillId="0" borderId="54" xfId="0" applyFont="1" applyBorder="1" applyAlignment="1">
      <alignment horizontal="left" vertical="top"/>
    </xf>
    <xf numFmtId="0" fontId="19" fillId="0" borderId="25" xfId="0" applyFont="1" applyBorder="1" applyAlignment="1">
      <alignment horizontal="left" vertical="top"/>
    </xf>
    <xf numFmtId="0" fontId="19" fillId="0" borderId="17" xfId="0" applyFont="1" applyBorder="1" applyAlignment="1">
      <alignment horizontal="left" vertical="top"/>
    </xf>
    <xf numFmtId="0" fontId="19" fillId="0" borderId="23" xfId="0" applyFont="1" applyBorder="1" applyAlignment="1">
      <alignment horizontal="left" vertical="top"/>
    </xf>
    <xf numFmtId="0" fontId="7" fillId="2" borderId="4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29" fillId="0" borderId="5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104" fillId="0" borderId="59" xfId="0" applyFont="1" applyBorder="1" applyAlignment="1">
      <alignment horizontal="center" vertical="center" wrapText="1"/>
    </xf>
    <xf numFmtId="0" fontId="104" fillId="0" borderId="26" xfId="0" applyFont="1" applyBorder="1" applyAlignment="1">
      <alignment horizontal="center" vertical="center" wrapText="1"/>
    </xf>
    <xf numFmtId="0" fontId="104" fillId="0" borderId="60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left" vertical="center" wrapText="1"/>
    </xf>
    <xf numFmtId="0" fontId="16" fillId="0" borderId="4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24" xfId="0" applyFont="1" applyBorder="1" applyAlignment="1">
      <alignment horizontal="left" vertical="center" wrapText="1"/>
    </xf>
    <xf numFmtId="0" fontId="16" fillId="0" borderId="20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0" borderId="24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</cellXfs>
  <cellStyles count="6">
    <cellStyle name="Excel Built-in Normal" xfId="3"/>
    <cellStyle name="Гиперссылка" xfId="1" builtinId="8"/>
    <cellStyle name="Обычный" xfId="0" builtinId="0"/>
    <cellStyle name="Обычный 2" xfId="4"/>
    <cellStyle name="Обычный 8" xfId="5"/>
    <cellStyle name="Стиль 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les@seaport.spb.ru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15"/>
  <sheetViews>
    <sheetView tabSelected="1" zoomScale="90" zoomScaleNormal="90" workbookViewId="0">
      <selection activeCell="P7" sqref="P7"/>
    </sheetView>
  </sheetViews>
  <sheetFormatPr defaultRowHeight="15" x14ac:dyDescent="0.25"/>
  <cols>
    <col min="1" max="1" width="4.7109375" customWidth="1"/>
    <col min="2" max="2" width="46.7109375" customWidth="1"/>
    <col min="3" max="3" width="9.28515625" customWidth="1"/>
    <col min="4" max="4" width="9.140625" customWidth="1"/>
    <col min="5" max="5" width="7.140625" customWidth="1"/>
    <col min="6" max="6" width="14.5703125" customWidth="1"/>
    <col min="7" max="7" width="12.42578125" style="5" customWidth="1"/>
    <col min="8" max="8" width="13.28515625" style="1" customWidth="1"/>
    <col min="9" max="9" width="77.28515625" customWidth="1"/>
    <col min="10" max="10" width="12.7109375" customWidth="1"/>
  </cols>
  <sheetData>
    <row r="1" spans="1:11" s="76" customFormat="1" ht="24.75" x14ac:dyDescent="0.5">
      <c r="A1" s="399" t="s">
        <v>114</v>
      </c>
      <c r="B1" s="399"/>
      <c r="C1" s="399"/>
      <c r="D1" s="399"/>
      <c r="E1" s="399"/>
      <c r="F1" s="399"/>
      <c r="G1" s="399"/>
      <c r="H1" s="399"/>
      <c r="I1" s="399"/>
      <c r="J1" s="399"/>
    </row>
    <row r="2" spans="1:11" s="1" customFormat="1" ht="16.5" thickBot="1" x14ac:dyDescent="0.3">
      <c r="A2" s="47" t="s">
        <v>116</v>
      </c>
      <c r="G2" s="5"/>
    </row>
    <row r="3" spans="1:11" ht="20.25" customHeight="1" thickBot="1" x14ac:dyDescent="0.3">
      <c r="A3" s="402" t="s">
        <v>83</v>
      </c>
      <c r="B3" s="403"/>
      <c r="C3" s="406" t="s">
        <v>536</v>
      </c>
      <c r="D3" s="407"/>
      <c r="E3" s="407"/>
      <c r="F3" s="407"/>
      <c r="G3" s="407"/>
      <c r="H3" s="407"/>
      <c r="I3" s="407"/>
      <c r="J3" s="408"/>
    </row>
    <row r="4" spans="1:11" ht="31.5" customHeight="1" thickBot="1" x14ac:dyDescent="0.3">
      <c r="A4" s="404" t="s">
        <v>110</v>
      </c>
      <c r="B4" s="405"/>
      <c r="C4" s="409" t="s">
        <v>14</v>
      </c>
      <c r="D4" s="410"/>
      <c r="E4" s="410"/>
      <c r="F4" s="410"/>
      <c r="G4" s="410"/>
      <c r="H4" s="410"/>
      <c r="I4" s="410"/>
      <c r="J4" s="411"/>
      <c r="K4" s="78"/>
    </row>
    <row r="5" spans="1:11" s="76" customFormat="1" ht="25.5" customHeight="1" thickBot="1" x14ac:dyDescent="0.3">
      <c r="A5" s="400" t="s">
        <v>575</v>
      </c>
      <c r="B5" s="401"/>
      <c r="C5" s="401"/>
      <c r="D5" s="401"/>
      <c r="E5" s="401"/>
      <c r="F5" s="401"/>
      <c r="G5" s="401"/>
      <c r="H5" s="401"/>
      <c r="I5" s="401"/>
      <c r="J5" s="401"/>
      <c r="K5" s="78"/>
    </row>
    <row r="6" spans="1:11" ht="33" customHeight="1" thickBot="1" x14ac:dyDescent="0.3">
      <c r="A6" s="412" t="s">
        <v>12</v>
      </c>
      <c r="B6" s="414" t="s">
        <v>151</v>
      </c>
      <c r="C6" s="415"/>
      <c r="D6" s="415"/>
      <c r="E6" s="415"/>
      <c r="F6" s="415"/>
      <c r="G6" s="415"/>
      <c r="H6" s="415"/>
      <c r="I6" s="415"/>
      <c r="J6" s="416"/>
    </row>
    <row r="7" spans="1:11" ht="85.5" customHeight="1" thickBot="1" x14ac:dyDescent="0.3">
      <c r="A7" s="413"/>
      <c r="B7" s="390" t="s">
        <v>82</v>
      </c>
      <c r="C7" s="390" t="s">
        <v>11</v>
      </c>
      <c r="D7" s="390" t="s">
        <v>571</v>
      </c>
      <c r="E7" s="390" t="s">
        <v>572</v>
      </c>
      <c r="F7" s="390" t="s">
        <v>574</v>
      </c>
      <c r="G7" s="392" t="s">
        <v>551</v>
      </c>
      <c r="H7" s="392" t="s">
        <v>567</v>
      </c>
      <c r="I7" s="389" t="s">
        <v>573</v>
      </c>
      <c r="J7" s="391" t="s">
        <v>13</v>
      </c>
    </row>
    <row r="8" spans="1:11" s="385" customFormat="1" ht="11.25" customHeight="1" thickBot="1" x14ac:dyDescent="0.25">
      <c r="A8" s="382">
        <v>1</v>
      </c>
      <c r="B8" s="382">
        <v>2</v>
      </c>
      <c r="C8" s="382">
        <v>3</v>
      </c>
      <c r="D8" s="382">
        <v>4</v>
      </c>
      <c r="E8" s="382">
        <v>5</v>
      </c>
      <c r="F8" s="382">
        <v>6</v>
      </c>
      <c r="G8" s="382">
        <v>8</v>
      </c>
      <c r="H8" s="382">
        <v>9</v>
      </c>
      <c r="I8" s="383">
        <v>10</v>
      </c>
      <c r="J8" s="384">
        <v>11</v>
      </c>
    </row>
    <row r="9" spans="1:11" s="29" customFormat="1" ht="45.75" customHeight="1" thickBot="1" x14ac:dyDescent="0.3">
      <c r="A9" s="379">
        <v>1</v>
      </c>
      <c r="B9" s="171" t="s">
        <v>158</v>
      </c>
      <c r="C9" s="164">
        <v>2409</v>
      </c>
      <c r="D9" s="170">
        <v>2012</v>
      </c>
      <c r="E9" s="172">
        <v>15379</v>
      </c>
      <c r="F9" s="164">
        <v>8</v>
      </c>
      <c r="G9" s="314" t="s">
        <v>161</v>
      </c>
      <c r="H9" s="165" t="s">
        <v>109</v>
      </c>
      <c r="I9" s="166" t="s">
        <v>560</v>
      </c>
      <c r="J9" s="387">
        <v>1318</v>
      </c>
    </row>
    <row r="10" spans="1:11" s="29" customFormat="1" ht="45.75" customHeight="1" thickBot="1" x14ac:dyDescent="0.3">
      <c r="A10" s="380">
        <v>2</v>
      </c>
      <c r="B10" s="171" t="s">
        <v>159</v>
      </c>
      <c r="C10" s="164">
        <v>1315</v>
      </c>
      <c r="D10" s="170">
        <v>2012</v>
      </c>
      <c r="E10" s="172">
        <v>14857</v>
      </c>
      <c r="F10" s="164">
        <v>4.5</v>
      </c>
      <c r="G10" s="314" t="s">
        <v>160</v>
      </c>
      <c r="H10" s="165" t="s">
        <v>109</v>
      </c>
      <c r="I10" s="166" t="s">
        <v>164</v>
      </c>
      <c r="J10" s="387">
        <v>1166</v>
      </c>
    </row>
    <row r="11" spans="1:11" s="29" customFormat="1" ht="45.75" customHeight="1" thickBot="1" x14ac:dyDescent="0.3">
      <c r="A11" s="379">
        <v>3</v>
      </c>
      <c r="B11" s="171" t="s">
        <v>169</v>
      </c>
      <c r="C11" s="164">
        <v>2681</v>
      </c>
      <c r="D11" s="170">
        <v>2007</v>
      </c>
      <c r="E11" s="172">
        <v>25003</v>
      </c>
      <c r="F11" s="164">
        <v>45</v>
      </c>
      <c r="G11" s="314" t="s">
        <v>171</v>
      </c>
      <c r="H11" s="165" t="s">
        <v>109</v>
      </c>
      <c r="I11" s="166" t="s">
        <v>170</v>
      </c>
      <c r="J11" s="387">
        <v>7501</v>
      </c>
    </row>
    <row r="12" spans="1:11" s="29" customFormat="1" ht="45.75" customHeight="1" thickBot="1" x14ac:dyDescent="0.3">
      <c r="A12" s="380">
        <v>4</v>
      </c>
      <c r="B12" s="171" t="s">
        <v>569</v>
      </c>
      <c r="C12" s="164" t="s">
        <v>564</v>
      </c>
      <c r="D12" s="170">
        <v>2014</v>
      </c>
      <c r="E12" s="172">
        <v>217288</v>
      </c>
      <c r="F12" s="164">
        <v>2.89</v>
      </c>
      <c r="G12" s="314" t="s">
        <v>566</v>
      </c>
      <c r="H12" s="173" t="s">
        <v>172</v>
      </c>
      <c r="I12" s="166" t="s">
        <v>173</v>
      </c>
      <c r="J12" s="388">
        <v>586</v>
      </c>
    </row>
    <row r="13" spans="1:11" s="29" customFormat="1" ht="45.75" customHeight="1" thickBot="1" x14ac:dyDescent="0.3">
      <c r="A13" s="379">
        <v>5</v>
      </c>
      <c r="B13" s="171" t="s">
        <v>568</v>
      </c>
      <c r="C13" s="164" t="s">
        <v>565</v>
      </c>
      <c r="D13" s="170">
        <v>2010</v>
      </c>
      <c r="E13" s="172">
        <v>162084</v>
      </c>
      <c r="F13" s="164">
        <v>2.89</v>
      </c>
      <c r="G13" s="314" t="s">
        <v>552</v>
      </c>
      <c r="H13" s="173" t="s">
        <v>172</v>
      </c>
      <c r="I13" s="166" t="s">
        <v>173</v>
      </c>
      <c r="J13" s="388">
        <v>654</v>
      </c>
    </row>
    <row r="14" spans="1:11" s="381" customFormat="1" ht="24.75" customHeight="1" thickBot="1" x14ac:dyDescent="0.3">
      <c r="A14" s="396" t="s">
        <v>112</v>
      </c>
      <c r="B14" s="397"/>
      <c r="C14" s="397"/>
      <c r="D14" s="397"/>
      <c r="E14" s="397"/>
      <c r="F14" s="397"/>
      <c r="G14" s="397"/>
      <c r="H14" s="397"/>
      <c r="I14" s="398"/>
      <c r="J14" s="386">
        <f>SUM(J9:J13)</f>
        <v>11225</v>
      </c>
    </row>
    <row r="15" spans="1:11" ht="105.75" customHeight="1" thickBot="1" x14ac:dyDescent="0.3">
      <c r="A15" s="393" t="s">
        <v>570</v>
      </c>
      <c r="B15" s="394"/>
      <c r="C15" s="394"/>
      <c r="D15" s="394"/>
      <c r="E15" s="394"/>
      <c r="F15" s="394"/>
      <c r="G15" s="394"/>
      <c r="H15" s="394"/>
      <c r="I15" s="394"/>
      <c r="J15" s="395"/>
    </row>
  </sheetData>
  <mergeCells count="10">
    <mergeCell ref="A15:J15"/>
    <mergeCell ref="A14:I14"/>
    <mergeCell ref="A1:J1"/>
    <mergeCell ref="A5:J5"/>
    <mergeCell ref="A3:B3"/>
    <mergeCell ref="A4:B4"/>
    <mergeCell ref="C3:J3"/>
    <mergeCell ref="C4:J4"/>
    <mergeCell ref="A6:A7"/>
    <mergeCell ref="B6:J6"/>
  </mergeCells>
  <hyperlinks>
    <hyperlink ref="C4" r:id="rId1"/>
  </hyperlinks>
  <printOptions horizontalCentered="1"/>
  <pageMargins left="0.23622047244094491" right="0.23622047244094491" top="0.15748031496062992" bottom="0.74803149606299213" header="0.31496062992125984" footer="0.31496062992125984"/>
  <pageSetup paperSize="9" scale="82" fitToHeight="10" orientation="landscape" horizontalDpi="4294967293" r:id="rId2"/>
  <ignoredErrors>
    <ignoredError sqref="J14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workbookViewId="0">
      <selection activeCell="T9" sqref="T9"/>
    </sheetView>
  </sheetViews>
  <sheetFormatPr defaultColWidth="9.140625" defaultRowHeight="15" x14ac:dyDescent="0.25"/>
  <cols>
    <col min="1" max="1" width="8.7109375" style="1" customWidth="1"/>
    <col min="2" max="3" width="9.140625" style="1"/>
    <col min="4" max="4" width="17.42578125" style="1" customWidth="1"/>
    <col min="5" max="6" width="9.140625" style="1"/>
    <col min="7" max="7" width="16" style="1" customWidth="1"/>
    <col min="8" max="9" width="9.140625" style="1"/>
    <col min="10" max="10" width="13.7109375" style="1" customWidth="1"/>
    <col min="11" max="11" width="13.7109375" style="76" customWidth="1"/>
    <col min="12" max="12" width="15.5703125" style="1" customWidth="1"/>
    <col min="13" max="16384" width="9.140625" style="1"/>
  </cols>
  <sheetData>
    <row r="1" spans="1:16" ht="15" customHeight="1" x14ac:dyDescent="0.25">
      <c r="B1" s="10" t="s">
        <v>115</v>
      </c>
      <c r="C1" s="10"/>
      <c r="D1" s="10"/>
      <c r="E1" s="10"/>
      <c r="F1" s="44"/>
      <c r="G1" s="44"/>
      <c r="H1" s="44"/>
      <c r="I1" s="44"/>
      <c r="J1" s="44"/>
      <c r="K1" s="44"/>
      <c r="L1" s="45"/>
    </row>
    <row r="3" spans="1:16" ht="60" x14ac:dyDescent="0.25">
      <c r="A3" s="48" t="s">
        <v>91</v>
      </c>
      <c r="B3" s="541" t="s">
        <v>19</v>
      </c>
      <c r="C3" s="542"/>
      <c r="D3" s="542"/>
      <c r="E3" s="542"/>
      <c r="F3" s="542"/>
      <c r="G3" s="542"/>
      <c r="H3" s="542"/>
      <c r="I3" s="543"/>
      <c r="J3" s="12" t="s">
        <v>77</v>
      </c>
      <c r="K3" s="99" t="s">
        <v>78</v>
      </c>
      <c r="L3" s="12" t="s">
        <v>577</v>
      </c>
    </row>
    <row r="4" spans="1:16" ht="55.5" customHeight="1" x14ac:dyDescent="0.25">
      <c r="A4" s="312">
        <v>1</v>
      </c>
      <c r="B4" s="547" t="s">
        <v>547</v>
      </c>
      <c r="C4" s="548"/>
      <c r="D4" s="548"/>
      <c r="E4" s="548"/>
      <c r="F4" s="548"/>
      <c r="G4" s="548"/>
      <c r="H4" s="548"/>
      <c r="I4" s="549"/>
      <c r="J4" s="12">
        <v>5</v>
      </c>
      <c r="K4" s="99">
        <v>5</v>
      </c>
      <c r="L4" s="148">
        <f>'Погрузчики и ам на продажу'!J14</f>
        <v>11225</v>
      </c>
      <c r="P4" s="121"/>
    </row>
    <row r="5" spans="1:16" ht="33.75" customHeight="1" x14ac:dyDescent="0.25">
      <c r="A5" s="312">
        <v>2</v>
      </c>
      <c r="B5" s="544" t="s">
        <v>93</v>
      </c>
      <c r="C5" s="545"/>
      <c r="D5" s="545"/>
      <c r="E5" s="545"/>
      <c r="F5" s="545"/>
      <c r="G5" s="545"/>
      <c r="H5" s="545"/>
      <c r="I5" s="546"/>
      <c r="J5" s="12">
        <v>3</v>
      </c>
      <c r="K5" s="99">
        <v>3</v>
      </c>
      <c r="L5" s="147">
        <f>'Архив торгов с победителями'!L15</f>
        <v>6681</v>
      </c>
    </row>
    <row r="6" spans="1:16" ht="35.25" customHeight="1" x14ac:dyDescent="0.25">
      <c r="A6" s="312">
        <v>3</v>
      </c>
      <c r="B6" s="537" t="s">
        <v>150</v>
      </c>
      <c r="C6" s="537"/>
      <c r="D6" s="537"/>
      <c r="E6" s="537"/>
      <c r="F6" s="537"/>
      <c r="G6" s="537"/>
      <c r="H6" s="537"/>
      <c r="I6" s="537"/>
      <c r="J6" s="12">
        <v>0</v>
      </c>
      <c r="K6" s="99">
        <v>0</v>
      </c>
      <c r="L6" s="130">
        <f>'Портальные краны'!I10</f>
        <v>0</v>
      </c>
    </row>
    <row r="7" spans="1:16" s="76" customFormat="1" ht="35.25" customHeight="1" x14ac:dyDescent="0.25">
      <c r="A7" s="312">
        <v>4</v>
      </c>
      <c r="B7" s="544" t="s">
        <v>548</v>
      </c>
      <c r="C7" s="545"/>
      <c r="D7" s="545"/>
      <c r="E7" s="545"/>
      <c r="F7" s="545"/>
      <c r="G7" s="545"/>
      <c r="H7" s="545"/>
      <c r="I7" s="546"/>
      <c r="J7" s="131">
        <v>308</v>
      </c>
      <c r="K7" s="131">
        <v>3680</v>
      </c>
      <c r="L7" s="149">
        <f>'Запчасти невостр.в пр-ве'!K315/1000</f>
        <v>3332.1944627999974</v>
      </c>
    </row>
    <row r="8" spans="1:16" s="76" customFormat="1" ht="20.25" customHeight="1" thickBot="1" x14ac:dyDescent="0.3">
      <c r="A8" s="312">
        <v>5</v>
      </c>
      <c r="B8" s="550" t="s">
        <v>546</v>
      </c>
      <c r="C8" s="550"/>
      <c r="D8" s="550"/>
      <c r="E8" s="550"/>
      <c r="F8" s="550"/>
      <c r="G8" s="550"/>
      <c r="H8" s="550"/>
      <c r="I8" s="550"/>
      <c r="J8" s="534" t="s">
        <v>549</v>
      </c>
      <c r="K8" s="535"/>
      <c r="L8" s="536"/>
    </row>
    <row r="9" spans="1:16" ht="24.75" customHeight="1" thickBot="1" x14ac:dyDescent="0.3">
      <c r="A9" s="538" t="s">
        <v>76</v>
      </c>
      <c r="B9" s="539"/>
      <c r="C9" s="539"/>
      <c r="D9" s="539"/>
      <c r="E9" s="539"/>
      <c r="F9" s="539"/>
      <c r="G9" s="539"/>
      <c r="H9" s="539"/>
      <c r="I9" s="540"/>
      <c r="J9" s="27">
        <f>SUM(J4:J8)</f>
        <v>316</v>
      </c>
      <c r="K9" s="132">
        <f>SUM(K4:K8)</f>
        <v>3688</v>
      </c>
      <c r="L9" s="133">
        <f>SUM(L4:L7)</f>
        <v>21238.194462799998</v>
      </c>
    </row>
    <row r="10" spans="1:16" x14ac:dyDescent="0.25">
      <c r="B10" s="6"/>
      <c r="C10" s="6"/>
      <c r="D10" s="6"/>
      <c r="E10" s="6"/>
      <c r="F10" s="6"/>
      <c r="G10" s="6"/>
      <c r="H10" s="6"/>
      <c r="I10" s="6"/>
      <c r="J10" s="7"/>
      <c r="K10" s="7"/>
      <c r="L10" s="8"/>
    </row>
    <row r="12" spans="1:16" ht="66" hidden="1" customHeight="1" x14ac:dyDescent="0.25">
      <c r="B12" s="434" t="s">
        <v>16</v>
      </c>
      <c r="C12" s="434"/>
      <c r="D12" s="2" t="s">
        <v>20</v>
      </c>
      <c r="E12" s="430" t="s">
        <v>21</v>
      </c>
      <c r="F12" s="430"/>
      <c r="G12" s="430"/>
      <c r="H12" s="11"/>
      <c r="I12" s="28" t="s">
        <v>32</v>
      </c>
      <c r="J12" s="28"/>
      <c r="K12" s="28"/>
      <c r="L12" s="29"/>
    </row>
    <row r="13" spans="1:16" hidden="1" x14ac:dyDescent="0.25">
      <c r="B13" s="4"/>
      <c r="C13" s="4"/>
      <c r="D13" s="2"/>
      <c r="E13" s="11"/>
      <c r="F13" s="11"/>
      <c r="G13" s="11"/>
      <c r="H13" s="11"/>
      <c r="I13" s="30"/>
      <c r="J13" s="30"/>
      <c r="K13" s="30"/>
      <c r="L13" s="29"/>
    </row>
    <row r="14" spans="1:16" ht="24.75" hidden="1" customHeight="1" x14ac:dyDescent="0.25">
      <c r="B14" s="430" t="s">
        <v>22</v>
      </c>
      <c r="C14" s="430"/>
      <c r="D14" s="2" t="s">
        <v>28</v>
      </c>
      <c r="E14" s="430" t="s">
        <v>21</v>
      </c>
      <c r="F14" s="430"/>
      <c r="G14" s="430"/>
      <c r="H14" s="11"/>
      <c r="I14" s="28" t="s">
        <v>32</v>
      </c>
      <c r="J14" s="28"/>
      <c r="K14" s="28"/>
      <c r="L14" s="29"/>
    </row>
    <row r="15" spans="1:16" hidden="1" x14ac:dyDescent="0.25">
      <c r="B15" s="3"/>
      <c r="C15" s="3"/>
      <c r="D15" s="2"/>
      <c r="E15" s="11"/>
      <c r="F15" s="11"/>
      <c r="G15" s="11"/>
      <c r="H15" s="24"/>
      <c r="I15" s="30"/>
      <c r="J15" s="30"/>
      <c r="K15" s="30"/>
      <c r="L15" s="29"/>
    </row>
    <row r="16" spans="1:16" ht="52.5" hidden="1" customHeight="1" x14ac:dyDescent="0.25">
      <c r="B16" s="434" t="s">
        <v>23</v>
      </c>
      <c r="C16" s="434"/>
      <c r="D16" s="2" t="s">
        <v>15</v>
      </c>
      <c r="E16" s="430" t="s">
        <v>21</v>
      </c>
      <c r="F16" s="430"/>
      <c r="G16" s="430"/>
      <c r="H16" s="11"/>
      <c r="I16" s="28" t="s">
        <v>32</v>
      </c>
      <c r="J16" s="28"/>
      <c r="K16" s="28"/>
      <c r="L16" s="29"/>
    </row>
  </sheetData>
  <mergeCells count="14">
    <mergeCell ref="J8:L8"/>
    <mergeCell ref="B6:I6"/>
    <mergeCell ref="A9:I9"/>
    <mergeCell ref="B3:I3"/>
    <mergeCell ref="B5:I5"/>
    <mergeCell ref="B4:I4"/>
    <mergeCell ref="B7:I7"/>
    <mergeCell ref="B8:I8"/>
    <mergeCell ref="B12:C12"/>
    <mergeCell ref="E12:G12"/>
    <mergeCell ref="B14:C14"/>
    <mergeCell ref="E14:G14"/>
    <mergeCell ref="B16:C16"/>
    <mergeCell ref="E16:G16"/>
  </mergeCells>
  <pageMargins left="0.11811023622047245" right="0.11811023622047245" top="0.15748031496062992" bottom="0.15748031496062992" header="0.31496062992125984" footer="0.31496062992125984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15"/>
  <sheetViews>
    <sheetView zoomScaleNormal="100" workbookViewId="0">
      <selection activeCell="O16" sqref="O16"/>
    </sheetView>
  </sheetViews>
  <sheetFormatPr defaultColWidth="9.140625" defaultRowHeight="17.25" customHeight="1" x14ac:dyDescent="0.2"/>
  <cols>
    <col min="1" max="1" width="4.140625" style="19" customWidth="1"/>
    <col min="2" max="2" width="18.42578125" style="19" customWidth="1"/>
    <col min="3" max="3" width="15.28515625" style="19" customWidth="1"/>
    <col min="4" max="4" width="7.5703125" style="19" customWidth="1"/>
    <col min="5" max="5" width="7.140625" style="19" customWidth="1"/>
    <col min="6" max="6" width="9.140625" style="19" customWidth="1"/>
    <col min="7" max="7" width="10.42578125" style="19" customWidth="1"/>
    <col min="8" max="8" width="10.85546875" style="21" customWidth="1"/>
    <col min="9" max="9" width="15.28515625" style="19" customWidth="1"/>
    <col min="10" max="10" width="11.140625" style="19" customWidth="1"/>
    <col min="11" max="11" width="17.42578125" style="19" customWidth="1"/>
    <col min="12" max="12" width="10.5703125" style="19" customWidth="1"/>
    <col min="13" max="13" width="10.42578125" style="19" customWidth="1"/>
    <col min="14" max="14" width="15.5703125" style="19" customWidth="1"/>
    <col min="15" max="15" width="7.85546875" style="19" customWidth="1"/>
    <col min="16" max="16" width="7.28515625" style="19" customWidth="1"/>
    <col min="17" max="16384" width="9.140625" style="19"/>
  </cols>
  <sheetData>
    <row r="1" spans="1:16" ht="17.25" customHeight="1" x14ac:dyDescent="0.25">
      <c r="A1" s="47" t="s">
        <v>46</v>
      </c>
    </row>
    <row r="2" spans="1:16" ht="12.75" customHeight="1" thickBot="1" x14ac:dyDescent="0.3">
      <c r="A2" s="417" t="s">
        <v>93</v>
      </c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  <c r="M2" s="418"/>
      <c r="N2" s="418"/>
      <c r="O2" s="418"/>
      <c r="P2" s="418"/>
    </row>
    <row r="3" spans="1:16" s="324" customFormat="1" ht="20.25" customHeight="1" thickBot="1" x14ac:dyDescent="0.3">
      <c r="A3" s="419" t="s">
        <v>12</v>
      </c>
      <c r="B3" s="425" t="s">
        <v>101</v>
      </c>
      <c r="C3" s="426"/>
      <c r="D3" s="426"/>
      <c r="E3" s="426"/>
      <c r="F3" s="426"/>
      <c r="G3" s="426"/>
      <c r="H3" s="426"/>
      <c r="I3" s="426"/>
      <c r="J3" s="427"/>
      <c r="K3" s="421" t="s">
        <v>81</v>
      </c>
      <c r="L3" s="422"/>
      <c r="M3" s="422"/>
      <c r="N3" s="423"/>
      <c r="O3" s="423"/>
      <c r="P3" s="424"/>
    </row>
    <row r="4" spans="1:16" ht="73.5" customHeight="1" x14ac:dyDescent="0.2">
      <c r="A4" s="420"/>
      <c r="B4" s="321" t="s">
        <v>8</v>
      </c>
      <c r="C4" s="321" t="s">
        <v>73</v>
      </c>
      <c r="D4" s="321" t="s">
        <v>9</v>
      </c>
      <c r="E4" s="321" t="s">
        <v>99</v>
      </c>
      <c r="F4" s="321" t="s">
        <v>80</v>
      </c>
      <c r="G4" s="321" t="s">
        <v>141</v>
      </c>
      <c r="H4" s="322" t="s">
        <v>17</v>
      </c>
      <c r="I4" s="323" t="s">
        <v>10</v>
      </c>
      <c r="J4" s="323" t="s">
        <v>559</v>
      </c>
      <c r="K4" s="109" t="s">
        <v>557</v>
      </c>
      <c r="L4" s="107" t="s">
        <v>100</v>
      </c>
      <c r="M4" s="104" t="s">
        <v>102</v>
      </c>
      <c r="N4" s="319" t="s">
        <v>558</v>
      </c>
      <c r="O4" s="110" t="s">
        <v>103</v>
      </c>
      <c r="P4" s="105" t="s">
        <v>563</v>
      </c>
    </row>
    <row r="5" spans="1:16" ht="10.5" customHeight="1" thickBot="1" x14ac:dyDescent="0.25">
      <c r="A5" s="31">
        <v>1</v>
      </c>
      <c r="B5" s="32">
        <v>2</v>
      </c>
      <c r="C5" s="32">
        <v>3</v>
      </c>
      <c r="D5" s="31">
        <v>4</v>
      </c>
      <c r="E5" s="32">
        <v>5</v>
      </c>
      <c r="F5" s="32">
        <v>6</v>
      </c>
      <c r="G5" s="31">
        <v>7</v>
      </c>
      <c r="H5" s="32">
        <v>8</v>
      </c>
      <c r="I5" s="102">
        <v>9</v>
      </c>
      <c r="J5" s="320"/>
      <c r="K5" s="103">
        <v>10</v>
      </c>
      <c r="L5" s="101">
        <v>11</v>
      </c>
      <c r="M5" s="102">
        <v>12</v>
      </c>
      <c r="N5" s="103">
        <v>13</v>
      </c>
      <c r="O5" s="101">
        <v>14</v>
      </c>
      <c r="P5" s="108">
        <v>15</v>
      </c>
    </row>
    <row r="6" spans="1:16" ht="65.25" hidden="1" customHeight="1" x14ac:dyDescent="0.2">
      <c r="A6" s="20">
        <v>1</v>
      </c>
      <c r="B6" s="140" t="s">
        <v>104</v>
      </c>
      <c r="C6" s="141">
        <v>1266</v>
      </c>
      <c r="D6" s="13">
        <v>2012</v>
      </c>
      <c r="E6" s="142" t="s">
        <v>105</v>
      </c>
      <c r="F6" s="142">
        <v>2</v>
      </c>
      <c r="G6" s="143" t="s">
        <v>140</v>
      </c>
      <c r="H6" s="143" t="s">
        <v>107</v>
      </c>
      <c r="I6" s="152" t="s">
        <v>111</v>
      </c>
      <c r="J6" s="152"/>
      <c r="K6" s="111" t="s">
        <v>148</v>
      </c>
      <c r="L6" s="151">
        <v>430</v>
      </c>
      <c r="M6" s="112">
        <v>45225</v>
      </c>
      <c r="N6" s="111" t="s">
        <v>149</v>
      </c>
      <c r="O6" s="144">
        <v>410</v>
      </c>
      <c r="P6" s="112">
        <v>45174</v>
      </c>
    </row>
    <row r="7" spans="1:16" ht="65.25" hidden="1" customHeight="1" x14ac:dyDescent="0.2">
      <c r="A7" s="20">
        <v>2</v>
      </c>
      <c r="B7" s="140" t="s">
        <v>104</v>
      </c>
      <c r="C7" s="141">
        <v>2144</v>
      </c>
      <c r="D7" s="13">
        <v>2012</v>
      </c>
      <c r="E7" s="142" t="s">
        <v>106</v>
      </c>
      <c r="F7" s="142">
        <v>2</v>
      </c>
      <c r="G7" s="143" t="s">
        <v>140</v>
      </c>
      <c r="H7" s="143" t="s">
        <v>108</v>
      </c>
      <c r="I7" s="152" t="s">
        <v>111</v>
      </c>
      <c r="J7" s="152"/>
      <c r="K7" s="111" t="s">
        <v>148</v>
      </c>
      <c r="L7" s="151">
        <v>410</v>
      </c>
      <c r="M7" s="112">
        <v>45225</v>
      </c>
      <c r="N7" s="111" t="s">
        <v>149</v>
      </c>
      <c r="O7" s="144">
        <v>405</v>
      </c>
      <c r="P7" s="112">
        <v>45174</v>
      </c>
    </row>
    <row r="8" spans="1:16" ht="65.25" hidden="1" customHeight="1" x14ac:dyDescent="0.2">
      <c r="A8" s="20">
        <v>3</v>
      </c>
      <c r="B8" s="140" t="s">
        <v>126</v>
      </c>
      <c r="C8" s="141" t="s">
        <v>127</v>
      </c>
      <c r="D8" s="13">
        <v>2000</v>
      </c>
      <c r="E8" s="142" t="s">
        <v>128</v>
      </c>
      <c r="F8" s="142"/>
      <c r="G8" s="143" t="s">
        <v>142</v>
      </c>
      <c r="H8" s="143" t="s">
        <v>129</v>
      </c>
      <c r="I8" s="154" t="s">
        <v>137</v>
      </c>
      <c r="J8" s="154"/>
      <c r="K8" s="111" t="s">
        <v>130</v>
      </c>
      <c r="L8" s="153">
        <v>421.29</v>
      </c>
      <c r="M8" s="112">
        <v>45197</v>
      </c>
      <c r="N8" s="111" t="s">
        <v>138</v>
      </c>
      <c r="O8" s="155">
        <v>395.07</v>
      </c>
      <c r="P8" s="112">
        <v>45177</v>
      </c>
    </row>
    <row r="9" spans="1:16" ht="93" hidden="1" customHeight="1" x14ac:dyDescent="0.2">
      <c r="A9" s="20">
        <v>4</v>
      </c>
      <c r="B9" s="140" t="s">
        <v>131</v>
      </c>
      <c r="C9" s="141" t="s">
        <v>132</v>
      </c>
      <c r="D9" s="13">
        <v>1994</v>
      </c>
      <c r="E9" s="142" t="s">
        <v>133</v>
      </c>
      <c r="F9" s="142"/>
      <c r="G9" s="143" t="s">
        <v>142</v>
      </c>
      <c r="H9" s="143" t="s">
        <v>134</v>
      </c>
      <c r="I9" s="154" t="s">
        <v>136</v>
      </c>
      <c r="J9" s="154"/>
      <c r="K9" s="111" t="s">
        <v>135</v>
      </c>
      <c r="L9" s="151">
        <v>366</v>
      </c>
      <c r="M9" s="112">
        <v>45245</v>
      </c>
      <c r="N9" s="111" t="s">
        <v>138</v>
      </c>
      <c r="O9" s="144">
        <v>338</v>
      </c>
      <c r="P9" s="112">
        <v>45177</v>
      </c>
    </row>
    <row r="10" spans="1:16" ht="93" hidden="1" customHeight="1" x14ac:dyDescent="0.2">
      <c r="A10" s="20">
        <v>5</v>
      </c>
      <c r="B10" s="140" t="s">
        <v>118</v>
      </c>
      <c r="C10" s="141">
        <v>2337</v>
      </c>
      <c r="D10" s="13">
        <v>2012</v>
      </c>
      <c r="E10" s="142" t="s">
        <v>119</v>
      </c>
      <c r="F10" s="142">
        <v>4.5</v>
      </c>
      <c r="G10" s="143" t="s">
        <v>140</v>
      </c>
      <c r="H10" s="143" t="s">
        <v>120</v>
      </c>
      <c r="I10" s="154" t="s">
        <v>121</v>
      </c>
      <c r="J10" s="154"/>
      <c r="K10" s="111" t="s">
        <v>149</v>
      </c>
      <c r="L10" s="151">
        <v>700</v>
      </c>
      <c r="M10" s="112" t="s">
        <v>117</v>
      </c>
      <c r="N10" s="111" t="s">
        <v>152</v>
      </c>
      <c r="O10" s="144">
        <v>500</v>
      </c>
      <c r="P10" s="112">
        <v>45257</v>
      </c>
    </row>
    <row r="11" spans="1:16" ht="93" hidden="1" customHeight="1" thickBot="1" x14ac:dyDescent="0.25">
      <c r="A11" s="325">
        <v>6</v>
      </c>
      <c r="B11" s="326" t="s">
        <v>118</v>
      </c>
      <c r="C11" s="327">
        <v>1313</v>
      </c>
      <c r="D11" s="328" t="s">
        <v>123</v>
      </c>
      <c r="E11" s="329" t="s">
        <v>122</v>
      </c>
      <c r="F11" s="329">
        <v>4.5</v>
      </c>
      <c r="G11" s="330" t="s">
        <v>140</v>
      </c>
      <c r="H11" s="330" t="s">
        <v>124</v>
      </c>
      <c r="I11" s="331" t="s">
        <v>125</v>
      </c>
      <c r="J11" s="331"/>
      <c r="K11" s="332" t="s">
        <v>149</v>
      </c>
      <c r="L11" s="333">
        <v>700</v>
      </c>
      <c r="M11" s="334" t="s">
        <v>117</v>
      </c>
      <c r="N11" s="332" t="s">
        <v>153</v>
      </c>
      <c r="O11" s="335">
        <v>500</v>
      </c>
      <c r="P11" s="334">
        <v>45257</v>
      </c>
    </row>
    <row r="12" spans="1:16" s="318" customFormat="1" ht="93" customHeight="1" x14ac:dyDescent="0.2">
      <c r="A12" s="342">
        <v>1</v>
      </c>
      <c r="B12" s="343" t="s">
        <v>166</v>
      </c>
      <c r="C12" s="344">
        <v>4706</v>
      </c>
      <c r="D12" s="345">
        <v>2007</v>
      </c>
      <c r="E12" s="346">
        <v>19096</v>
      </c>
      <c r="F12" s="347">
        <v>175</v>
      </c>
      <c r="G12" s="348" t="s">
        <v>140</v>
      </c>
      <c r="H12" s="349" t="s">
        <v>167</v>
      </c>
      <c r="I12" s="350" t="s">
        <v>168</v>
      </c>
      <c r="J12" s="374">
        <v>722</v>
      </c>
      <c r="K12" s="371" t="s">
        <v>553</v>
      </c>
      <c r="L12" s="352">
        <v>735</v>
      </c>
      <c r="M12" s="353" t="s">
        <v>117</v>
      </c>
      <c r="N12" s="351" t="s">
        <v>554</v>
      </c>
      <c r="O12" s="354">
        <v>725</v>
      </c>
      <c r="P12" s="355">
        <v>45702</v>
      </c>
    </row>
    <row r="13" spans="1:16" ht="93" customHeight="1" x14ac:dyDescent="0.2">
      <c r="A13" s="356">
        <v>2</v>
      </c>
      <c r="B13" s="336" t="s">
        <v>162</v>
      </c>
      <c r="C13" s="337">
        <v>1480</v>
      </c>
      <c r="D13" s="338">
        <v>2005</v>
      </c>
      <c r="E13" s="339">
        <v>12359</v>
      </c>
      <c r="F13" s="340">
        <v>8</v>
      </c>
      <c r="G13" s="17" t="s">
        <v>140</v>
      </c>
      <c r="H13" s="341" t="s">
        <v>165</v>
      </c>
      <c r="I13" s="315" t="s">
        <v>163</v>
      </c>
      <c r="J13" s="375">
        <v>1246</v>
      </c>
      <c r="K13" s="372" t="s">
        <v>555</v>
      </c>
      <c r="L13" s="316">
        <v>1110</v>
      </c>
      <c r="M13" s="112" t="s">
        <v>117</v>
      </c>
      <c r="N13" s="111" t="s">
        <v>556</v>
      </c>
      <c r="O13" s="317">
        <v>1005</v>
      </c>
      <c r="P13" s="357">
        <v>45708</v>
      </c>
    </row>
    <row r="14" spans="1:16" s="318" customFormat="1" ht="93" customHeight="1" thickBot="1" x14ac:dyDescent="0.25">
      <c r="A14" s="358">
        <v>3</v>
      </c>
      <c r="B14" s="359" t="s">
        <v>154</v>
      </c>
      <c r="C14" s="360">
        <v>5924</v>
      </c>
      <c r="D14" s="361">
        <v>2006</v>
      </c>
      <c r="E14" s="362" t="s">
        <v>156</v>
      </c>
      <c r="F14" s="360">
        <v>15</v>
      </c>
      <c r="G14" s="363" t="s">
        <v>140</v>
      </c>
      <c r="H14" s="364" t="s">
        <v>157</v>
      </c>
      <c r="I14" s="365" t="s">
        <v>155</v>
      </c>
      <c r="J14" s="376">
        <v>5247</v>
      </c>
      <c r="K14" s="373" t="s">
        <v>561</v>
      </c>
      <c r="L14" s="367">
        <v>4836</v>
      </c>
      <c r="M14" s="368" t="s">
        <v>117</v>
      </c>
      <c r="N14" s="366" t="s">
        <v>562</v>
      </c>
      <c r="O14" s="369">
        <v>4720</v>
      </c>
      <c r="P14" s="370">
        <v>45720</v>
      </c>
    </row>
    <row r="15" spans="1:16" ht="28.5" customHeight="1" x14ac:dyDescent="0.2">
      <c r="K15" s="377" t="s">
        <v>27</v>
      </c>
      <c r="L15" s="378">
        <f>SUM(L12:L14)</f>
        <v>6681</v>
      </c>
      <c r="P15" s="18"/>
    </row>
  </sheetData>
  <mergeCells count="4">
    <mergeCell ref="A2:P2"/>
    <mergeCell ref="A3:A4"/>
    <mergeCell ref="K3:P3"/>
    <mergeCell ref="B3:J3"/>
  </mergeCells>
  <printOptions horizontalCentered="1"/>
  <pageMargins left="0.23622047244094491" right="0" top="0" bottom="0" header="0" footer="0"/>
  <pageSetup paperSize="9" scale="82" fitToHeight="0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N51"/>
  <sheetViews>
    <sheetView zoomScale="85" zoomScaleNormal="85" workbookViewId="0">
      <selection activeCell="Q7" sqref="Q7"/>
    </sheetView>
  </sheetViews>
  <sheetFormatPr defaultRowHeight="15" x14ac:dyDescent="0.25"/>
  <cols>
    <col min="1" max="1" width="5.5703125" customWidth="1"/>
    <col min="2" max="2" width="35.85546875" customWidth="1"/>
    <col min="3" max="3" width="6.140625" style="1" customWidth="1"/>
    <col min="4" max="4" width="12.5703125" customWidth="1"/>
    <col min="5" max="5" width="8.42578125" customWidth="1"/>
    <col min="6" max="6" width="9.85546875" customWidth="1"/>
    <col min="7" max="7" width="30.7109375" style="1" customWidth="1"/>
    <col min="8" max="8" width="19.42578125" customWidth="1"/>
    <col min="9" max="9" width="17.140625" style="1" customWidth="1"/>
    <col min="10" max="10" width="8.7109375" customWidth="1"/>
    <col min="11" max="11" width="8.7109375" style="1" customWidth="1"/>
    <col min="12" max="12" width="10.140625" hidden="1" customWidth="1"/>
    <col min="13" max="13" width="11.140625" customWidth="1"/>
    <col min="14" max="14" width="12.140625" hidden="1" customWidth="1"/>
    <col min="15" max="15" width="11" customWidth="1"/>
  </cols>
  <sheetData>
    <row r="1" spans="1:14" s="1" customFormat="1" ht="15.75" x14ac:dyDescent="0.25">
      <c r="A1" s="47" t="s">
        <v>47</v>
      </c>
    </row>
    <row r="2" spans="1:14" ht="18.75" customHeight="1" x14ac:dyDescent="0.3">
      <c r="A2" s="428" t="s">
        <v>44</v>
      </c>
      <c r="B2" s="428"/>
      <c r="C2" s="428"/>
      <c r="D2" s="428"/>
      <c r="E2" s="428"/>
      <c r="F2" s="428"/>
      <c r="G2" s="428"/>
      <c r="H2" s="428"/>
      <c r="I2" s="428"/>
      <c r="J2" s="428"/>
      <c r="K2" s="428"/>
      <c r="L2" s="428"/>
      <c r="M2" s="428"/>
      <c r="N2" s="428"/>
    </row>
    <row r="3" spans="1:14" ht="21" customHeight="1" x14ac:dyDescent="0.25">
      <c r="A3" s="429" t="s">
        <v>6</v>
      </c>
      <c r="B3" s="429"/>
      <c r="C3" s="429"/>
      <c r="D3" s="429"/>
      <c r="E3" s="429"/>
      <c r="F3" s="429"/>
      <c r="G3" s="429"/>
      <c r="H3" s="429"/>
      <c r="I3" s="429"/>
      <c r="J3" s="429"/>
      <c r="K3" s="429"/>
      <c r="L3" s="429"/>
      <c r="M3" s="429"/>
      <c r="N3" s="9"/>
    </row>
    <row r="4" spans="1:14" ht="78.75" customHeight="1" thickBot="1" x14ac:dyDescent="0.3">
      <c r="A4" s="437" t="s">
        <v>64</v>
      </c>
      <c r="B4" s="438"/>
      <c r="C4" s="438"/>
      <c r="D4" s="438"/>
      <c r="E4" s="438"/>
      <c r="F4" s="438"/>
      <c r="G4" s="438"/>
      <c r="H4" s="438"/>
      <c r="I4" s="438"/>
      <c r="J4" s="438"/>
      <c r="K4" s="438"/>
      <c r="L4" s="438"/>
      <c r="M4" s="439"/>
      <c r="N4" s="41"/>
    </row>
    <row r="5" spans="1:14" ht="114.75" thickBot="1" x14ac:dyDescent="0.3">
      <c r="A5" s="27" t="s">
        <v>41</v>
      </c>
      <c r="B5" s="36" t="s">
        <v>40</v>
      </c>
      <c r="C5" s="37" t="s">
        <v>4</v>
      </c>
      <c r="D5" s="38" t="s">
        <v>34</v>
      </c>
      <c r="E5" s="46" t="s">
        <v>9</v>
      </c>
      <c r="F5" s="38" t="s">
        <v>35</v>
      </c>
      <c r="G5" s="38" t="s">
        <v>36</v>
      </c>
      <c r="H5" s="38" t="s">
        <v>37</v>
      </c>
      <c r="I5" s="38" t="s">
        <v>38</v>
      </c>
      <c r="J5" s="38" t="s">
        <v>39</v>
      </c>
      <c r="K5" s="39" t="s">
        <v>29</v>
      </c>
      <c r="L5" s="37" t="s">
        <v>7</v>
      </c>
      <c r="M5" s="40" t="s">
        <v>71</v>
      </c>
      <c r="N5" s="16" t="s">
        <v>33</v>
      </c>
    </row>
    <row r="6" spans="1:14" s="1" customFormat="1" ht="10.5" customHeight="1" thickBot="1" x14ac:dyDescent="0.3">
      <c r="A6" s="34">
        <v>1</v>
      </c>
      <c r="B6" s="35">
        <v>2</v>
      </c>
      <c r="C6" s="33">
        <v>3</v>
      </c>
      <c r="D6" s="34">
        <v>4</v>
      </c>
      <c r="E6" s="35">
        <v>5</v>
      </c>
      <c r="F6" s="33">
        <v>6</v>
      </c>
      <c r="G6" s="34">
        <v>7</v>
      </c>
      <c r="H6" s="35">
        <v>8</v>
      </c>
      <c r="I6" s="33">
        <v>9</v>
      </c>
      <c r="J6" s="34">
        <v>10</v>
      </c>
      <c r="K6" s="35">
        <v>11</v>
      </c>
      <c r="L6" s="33">
        <v>12</v>
      </c>
      <c r="M6" s="63">
        <v>13</v>
      </c>
      <c r="N6" s="35">
        <v>14</v>
      </c>
    </row>
    <row r="7" spans="1:14" s="1" customFormat="1" ht="99.75" customHeight="1" x14ac:dyDescent="0.25">
      <c r="A7" s="68">
        <v>1</v>
      </c>
      <c r="B7" s="68"/>
      <c r="C7" s="68"/>
      <c r="D7" s="69"/>
      <c r="E7" s="69"/>
      <c r="F7" s="69"/>
      <c r="G7" s="69"/>
      <c r="H7" s="69"/>
      <c r="I7" s="68"/>
      <c r="J7" s="69"/>
      <c r="K7" s="17"/>
      <c r="L7" s="70"/>
      <c r="M7" s="81"/>
      <c r="N7" s="71" t="s">
        <v>63</v>
      </c>
    </row>
    <row r="8" spans="1:14" ht="30" x14ac:dyDescent="0.25">
      <c r="A8" s="15">
        <v>2</v>
      </c>
      <c r="B8" s="15"/>
      <c r="C8" s="15"/>
      <c r="D8" s="15"/>
      <c r="E8" s="15"/>
      <c r="F8" s="89"/>
      <c r="G8" s="14"/>
      <c r="H8" s="14"/>
      <c r="I8" s="15"/>
      <c r="J8" s="15"/>
      <c r="K8" s="17"/>
      <c r="L8" s="61"/>
      <c r="M8" s="82"/>
      <c r="N8" s="62" t="s">
        <v>62</v>
      </c>
    </row>
    <row r="9" spans="1:14" ht="30" x14ac:dyDescent="0.25">
      <c r="A9" s="15">
        <v>3</v>
      </c>
      <c r="B9" s="25"/>
      <c r="C9" s="15"/>
      <c r="D9" s="15"/>
      <c r="E9" s="15"/>
      <c r="F9" s="89"/>
      <c r="G9" s="14"/>
      <c r="H9" s="14"/>
      <c r="I9" s="15"/>
      <c r="J9" s="15"/>
      <c r="K9" s="17"/>
      <c r="L9" s="61"/>
      <c r="M9" s="82"/>
      <c r="N9" s="62" t="s">
        <v>62</v>
      </c>
    </row>
    <row r="10" spans="1:14" ht="41.25" customHeight="1" thickBot="1" x14ac:dyDescent="0.3">
      <c r="A10" s="22">
        <v>4</v>
      </c>
      <c r="B10" s="25"/>
      <c r="C10" s="15"/>
      <c r="D10" s="15"/>
      <c r="E10" s="15"/>
      <c r="F10" s="89"/>
      <c r="G10" s="14"/>
      <c r="H10" s="14"/>
      <c r="I10" s="15"/>
      <c r="J10" s="15"/>
      <c r="K10" s="17"/>
      <c r="L10" s="61"/>
      <c r="M10" s="83"/>
      <c r="N10" s="62" t="s">
        <v>62</v>
      </c>
    </row>
    <row r="11" spans="1:14" s="76" customFormat="1" ht="83.25" customHeight="1" thickBot="1" x14ac:dyDescent="0.3">
      <c r="A11" s="25">
        <v>5</v>
      </c>
      <c r="B11" s="25"/>
      <c r="C11" s="25"/>
      <c r="D11" s="25"/>
      <c r="E11" s="25"/>
      <c r="F11" s="90"/>
      <c r="G11" s="90"/>
      <c r="H11" s="90"/>
      <c r="I11" s="25"/>
      <c r="J11" s="25"/>
      <c r="K11" s="17"/>
      <c r="L11" s="91"/>
      <c r="M11" s="92"/>
      <c r="N11" s="62" t="s">
        <v>72</v>
      </c>
    </row>
    <row r="12" spans="1:14" s="76" customFormat="1" ht="71.25" customHeight="1" thickBot="1" x14ac:dyDescent="0.3">
      <c r="A12" s="25">
        <v>6</v>
      </c>
      <c r="B12" s="25"/>
      <c r="C12" s="25"/>
      <c r="D12" s="25"/>
      <c r="E12" s="25"/>
      <c r="F12" s="90"/>
      <c r="G12" s="90"/>
      <c r="H12" s="90"/>
      <c r="I12" s="25"/>
      <c r="J12" s="25"/>
      <c r="K12" s="17"/>
      <c r="L12" s="91"/>
      <c r="M12" s="93"/>
      <c r="N12" s="62" t="s">
        <v>72</v>
      </c>
    </row>
    <row r="13" spans="1:14" s="76" customFormat="1" ht="78" customHeight="1" thickBot="1" x14ac:dyDescent="0.3">
      <c r="A13" s="25">
        <v>7</v>
      </c>
      <c r="B13" s="25"/>
      <c r="C13" s="25"/>
      <c r="D13" s="25"/>
      <c r="E13" s="25"/>
      <c r="F13" s="90"/>
      <c r="G13" s="90"/>
      <c r="H13" s="90"/>
      <c r="I13" s="25"/>
      <c r="J13" s="25"/>
      <c r="K13" s="17"/>
      <c r="L13" s="91"/>
      <c r="M13" s="93"/>
      <c r="N13" s="62" t="s">
        <v>72</v>
      </c>
    </row>
    <row r="14" spans="1:14" s="76" customFormat="1" ht="64.5" customHeight="1" thickBot="1" x14ac:dyDescent="0.3">
      <c r="A14" s="25">
        <v>8</v>
      </c>
      <c r="B14" s="25"/>
      <c r="C14" s="25"/>
      <c r="D14" s="25"/>
      <c r="E14" s="25"/>
      <c r="F14" s="90"/>
      <c r="G14" s="90"/>
      <c r="H14" s="90"/>
      <c r="I14" s="25"/>
      <c r="J14" s="25"/>
      <c r="K14" s="17"/>
      <c r="L14" s="91"/>
      <c r="M14" s="93"/>
      <c r="N14" s="62" t="s">
        <v>72</v>
      </c>
    </row>
    <row r="15" spans="1:14" s="76" customFormat="1" ht="66.75" customHeight="1" thickBot="1" x14ac:dyDescent="0.3">
      <c r="A15" s="25">
        <v>9</v>
      </c>
      <c r="B15" s="25"/>
      <c r="C15" s="25"/>
      <c r="D15" s="25"/>
      <c r="E15" s="25"/>
      <c r="F15" s="90"/>
      <c r="G15" s="90"/>
      <c r="H15" s="90"/>
      <c r="I15" s="25"/>
      <c r="J15" s="25"/>
      <c r="K15" s="17"/>
      <c r="L15" s="91"/>
      <c r="M15" s="93"/>
      <c r="N15" s="62" t="s">
        <v>72</v>
      </c>
    </row>
    <row r="16" spans="1:14" s="76" customFormat="1" ht="72" customHeight="1" thickBot="1" x14ac:dyDescent="0.3">
      <c r="A16" s="25">
        <v>10</v>
      </c>
      <c r="B16" s="25"/>
      <c r="C16" s="25"/>
      <c r="D16" s="25"/>
      <c r="E16" s="25"/>
      <c r="F16" s="90"/>
      <c r="G16" s="90"/>
      <c r="H16" s="90"/>
      <c r="I16" s="25"/>
      <c r="J16" s="25"/>
      <c r="K16" s="17"/>
      <c r="L16" s="91"/>
      <c r="M16" s="93"/>
      <c r="N16" s="62" t="s">
        <v>72</v>
      </c>
    </row>
    <row r="17" spans="1:14" s="76" customFormat="1" ht="74.25" customHeight="1" thickBot="1" x14ac:dyDescent="0.3">
      <c r="A17" s="25">
        <v>11</v>
      </c>
      <c r="B17" s="25"/>
      <c r="C17" s="25"/>
      <c r="D17" s="25"/>
      <c r="E17" s="25"/>
      <c r="F17" s="90"/>
      <c r="G17" s="90"/>
      <c r="H17" s="90"/>
      <c r="I17" s="25"/>
      <c r="J17" s="25"/>
      <c r="K17" s="17"/>
      <c r="L17" s="91"/>
      <c r="M17" s="93"/>
      <c r="N17" s="62" t="s">
        <v>72</v>
      </c>
    </row>
    <row r="18" spans="1:14" s="76" customFormat="1" ht="74.25" customHeight="1" thickBot="1" x14ac:dyDescent="0.3">
      <c r="A18" s="25">
        <v>12</v>
      </c>
      <c r="B18" s="25"/>
      <c r="C18" s="25"/>
      <c r="D18" s="25"/>
      <c r="E18" s="25"/>
      <c r="F18" s="90"/>
      <c r="G18" s="90"/>
      <c r="H18" s="90"/>
      <c r="I18" s="25"/>
      <c r="J18" s="25"/>
      <c r="K18" s="17"/>
      <c r="L18" s="91"/>
      <c r="M18" s="93"/>
      <c r="N18" s="62" t="s">
        <v>72</v>
      </c>
    </row>
    <row r="19" spans="1:14" s="76" customFormat="1" ht="80.25" customHeight="1" thickBot="1" x14ac:dyDescent="0.3">
      <c r="A19" s="25">
        <v>13</v>
      </c>
      <c r="B19" s="25"/>
      <c r="C19" s="25"/>
      <c r="D19" s="25"/>
      <c r="E19" s="25"/>
      <c r="F19" s="90"/>
      <c r="G19" s="90"/>
      <c r="H19" s="90"/>
      <c r="I19" s="25"/>
      <c r="J19" s="25"/>
      <c r="K19" s="17"/>
      <c r="L19" s="91"/>
      <c r="M19" s="93"/>
      <c r="N19" s="62" t="s">
        <v>72</v>
      </c>
    </row>
    <row r="20" spans="1:14" s="76" customFormat="1" ht="81" customHeight="1" thickBot="1" x14ac:dyDescent="0.3">
      <c r="A20" s="25">
        <v>14</v>
      </c>
      <c r="B20" s="25"/>
      <c r="C20" s="25"/>
      <c r="D20" s="25"/>
      <c r="E20" s="25"/>
      <c r="F20" s="90"/>
      <c r="G20" s="90"/>
      <c r="H20" s="90"/>
      <c r="I20" s="25"/>
      <c r="J20" s="25"/>
      <c r="K20" s="17"/>
      <c r="L20" s="91"/>
      <c r="M20" s="93"/>
      <c r="N20" s="62" t="s">
        <v>72</v>
      </c>
    </row>
    <row r="21" spans="1:14" s="76" customFormat="1" ht="69.75" customHeight="1" thickBot="1" x14ac:dyDescent="0.3">
      <c r="A21" s="25">
        <v>15</v>
      </c>
      <c r="B21" s="25"/>
      <c r="C21" s="25"/>
      <c r="D21" s="25"/>
      <c r="E21" s="25"/>
      <c r="F21" s="90"/>
      <c r="G21" s="90"/>
      <c r="H21" s="90"/>
      <c r="I21" s="25"/>
      <c r="J21" s="25"/>
      <c r="K21" s="17"/>
      <c r="L21" s="91"/>
      <c r="M21" s="93"/>
      <c r="N21" s="62" t="s">
        <v>72</v>
      </c>
    </row>
    <row r="22" spans="1:14" s="76" customFormat="1" ht="64.5" customHeight="1" thickBot="1" x14ac:dyDescent="0.3">
      <c r="A22" s="25">
        <v>16</v>
      </c>
      <c r="B22" s="25"/>
      <c r="C22" s="25"/>
      <c r="D22" s="25"/>
      <c r="E22" s="25"/>
      <c r="F22" s="90"/>
      <c r="G22" s="90"/>
      <c r="H22" s="90"/>
      <c r="I22" s="25"/>
      <c r="J22" s="25"/>
      <c r="K22" s="17"/>
      <c r="L22" s="91"/>
      <c r="M22" s="93"/>
      <c r="N22" s="62" t="s">
        <v>72</v>
      </c>
    </row>
    <row r="23" spans="1:14" s="76" customFormat="1" ht="71.25" customHeight="1" thickBot="1" x14ac:dyDescent="0.3">
      <c r="A23" s="25">
        <v>17</v>
      </c>
      <c r="B23" s="25"/>
      <c r="C23" s="25"/>
      <c r="D23" s="25"/>
      <c r="E23" s="25"/>
      <c r="F23" s="90"/>
      <c r="G23" s="90"/>
      <c r="H23" s="90"/>
      <c r="I23" s="25"/>
      <c r="J23" s="25"/>
      <c r="K23" s="17"/>
      <c r="L23" s="91"/>
      <c r="M23" s="93"/>
      <c r="N23" s="62" t="s">
        <v>72</v>
      </c>
    </row>
    <row r="24" spans="1:14" s="76" customFormat="1" ht="74.25" customHeight="1" thickBot="1" x14ac:dyDescent="0.3">
      <c r="A24" s="25">
        <v>18</v>
      </c>
      <c r="B24" s="25"/>
      <c r="C24" s="25"/>
      <c r="D24" s="25"/>
      <c r="E24" s="25"/>
      <c r="F24" s="90"/>
      <c r="G24" s="90"/>
      <c r="H24" s="90"/>
      <c r="I24" s="25"/>
      <c r="J24" s="25"/>
      <c r="K24" s="17"/>
      <c r="L24" s="91"/>
      <c r="M24" s="93"/>
      <c r="N24" s="62" t="s">
        <v>72</v>
      </c>
    </row>
    <row r="25" spans="1:14" s="76" customFormat="1" ht="78" customHeight="1" thickBot="1" x14ac:dyDescent="0.3">
      <c r="A25" s="25">
        <v>19</v>
      </c>
      <c r="B25" s="25"/>
      <c r="C25" s="25"/>
      <c r="D25" s="25"/>
      <c r="E25" s="25"/>
      <c r="F25" s="90"/>
      <c r="G25" s="90"/>
      <c r="H25" s="90"/>
      <c r="I25" s="25"/>
      <c r="J25" s="25"/>
      <c r="K25" s="17"/>
      <c r="L25" s="91"/>
      <c r="M25" s="93"/>
      <c r="N25" s="62" t="s">
        <v>72</v>
      </c>
    </row>
    <row r="26" spans="1:14" s="76" customFormat="1" ht="75" customHeight="1" thickBot="1" x14ac:dyDescent="0.3">
      <c r="A26" s="25">
        <v>20</v>
      </c>
      <c r="B26" s="25"/>
      <c r="C26" s="25"/>
      <c r="D26" s="25"/>
      <c r="E26" s="25"/>
      <c r="F26" s="90"/>
      <c r="G26" s="90"/>
      <c r="H26" s="90"/>
      <c r="I26" s="25"/>
      <c r="J26" s="25"/>
      <c r="K26" s="17"/>
      <c r="L26" s="91"/>
      <c r="M26" s="93"/>
      <c r="N26" s="62" t="s">
        <v>72</v>
      </c>
    </row>
    <row r="27" spans="1:14" s="76" customFormat="1" ht="75.75" customHeight="1" thickBot="1" x14ac:dyDescent="0.3">
      <c r="A27" s="25">
        <v>21</v>
      </c>
      <c r="B27" s="25"/>
      <c r="C27" s="25"/>
      <c r="D27" s="25"/>
      <c r="E27" s="25"/>
      <c r="F27" s="90"/>
      <c r="G27" s="90"/>
      <c r="H27" s="90"/>
      <c r="I27" s="25"/>
      <c r="J27" s="25"/>
      <c r="K27" s="17"/>
      <c r="L27" s="91"/>
      <c r="M27" s="93"/>
      <c r="N27" s="62" t="s">
        <v>72</v>
      </c>
    </row>
    <row r="28" spans="1:14" s="76" customFormat="1" ht="75" customHeight="1" thickBot="1" x14ac:dyDescent="0.3">
      <c r="A28" s="25">
        <v>22</v>
      </c>
      <c r="B28" s="25"/>
      <c r="C28" s="25"/>
      <c r="D28" s="25"/>
      <c r="E28" s="25"/>
      <c r="F28" s="90"/>
      <c r="G28" s="90"/>
      <c r="H28" s="90"/>
      <c r="I28" s="25"/>
      <c r="J28" s="25"/>
      <c r="K28" s="17"/>
      <c r="L28" s="91"/>
      <c r="M28" s="93"/>
      <c r="N28" s="62" t="s">
        <v>72</v>
      </c>
    </row>
    <row r="29" spans="1:14" s="76" customFormat="1" ht="71.25" customHeight="1" thickBot="1" x14ac:dyDescent="0.3">
      <c r="A29" s="25">
        <v>23</v>
      </c>
      <c r="B29" s="25"/>
      <c r="C29" s="25"/>
      <c r="D29" s="25"/>
      <c r="E29" s="25"/>
      <c r="F29" s="90"/>
      <c r="G29" s="90"/>
      <c r="H29" s="90"/>
      <c r="I29" s="25"/>
      <c r="J29" s="25"/>
      <c r="K29" s="17"/>
      <c r="L29" s="91"/>
      <c r="M29" s="93"/>
      <c r="N29" s="62" t="s">
        <v>72</v>
      </c>
    </row>
    <row r="30" spans="1:14" s="76" customFormat="1" ht="66.75" customHeight="1" thickBot="1" x14ac:dyDescent="0.3">
      <c r="A30" s="25">
        <v>24</v>
      </c>
      <c r="B30" s="25"/>
      <c r="C30" s="25"/>
      <c r="D30" s="25"/>
      <c r="E30" s="25"/>
      <c r="F30" s="90"/>
      <c r="G30" s="90"/>
      <c r="H30" s="90"/>
      <c r="I30" s="25"/>
      <c r="J30" s="25"/>
      <c r="K30" s="17"/>
      <c r="L30" s="91"/>
      <c r="M30" s="93"/>
      <c r="N30" s="62" t="s">
        <v>72</v>
      </c>
    </row>
    <row r="31" spans="1:14" s="76" customFormat="1" ht="75" customHeight="1" thickBot="1" x14ac:dyDescent="0.3">
      <c r="A31" s="25">
        <v>25</v>
      </c>
      <c r="B31" s="25"/>
      <c r="C31" s="25"/>
      <c r="D31" s="25"/>
      <c r="E31" s="25"/>
      <c r="F31" s="90"/>
      <c r="G31" s="90"/>
      <c r="H31" s="90"/>
      <c r="I31" s="25"/>
      <c r="J31" s="25"/>
      <c r="K31" s="17"/>
      <c r="L31" s="91"/>
      <c r="M31" s="93"/>
      <c r="N31" s="62" t="s">
        <v>72</v>
      </c>
    </row>
    <row r="32" spans="1:14" s="76" customFormat="1" ht="71.25" customHeight="1" thickBot="1" x14ac:dyDescent="0.3">
      <c r="A32" s="25">
        <v>26</v>
      </c>
      <c r="B32" s="25"/>
      <c r="C32" s="25"/>
      <c r="D32" s="25"/>
      <c r="E32" s="25"/>
      <c r="F32" s="90"/>
      <c r="G32" s="90"/>
      <c r="H32" s="90"/>
      <c r="I32" s="25"/>
      <c r="J32" s="25"/>
      <c r="K32" s="17"/>
      <c r="L32" s="91"/>
      <c r="M32" s="93"/>
      <c r="N32" s="62" t="s">
        <v>72</v>
      </c>
    </row>
    <row r="33" spans="1:14" s="76" customFormat="1" ht="74.25" customHeight="1" thickBot="1" x14ac:dyDescent="0.3">
      <c r="A33" s="25">
        <v>27</v>
      </c>
      <c r="B33" s="25"/>
      <c r="C33" s="25"/>
      <c r="D33" s="25"/>
      <c r="E33" s="25"/>
      <c r="F33" s="90"/>
      <c r="G33" s="90"/>
      <c r="H33" s="90"/>
      <c r="I33" s="25"/>
      <c r="J33" s="25"/>
      <c r="K33" s="17"/>
      <c r="L33" s="91"/>
      <c r="M33" s="93"/>
      <c r="N33" s="62" t="s">
        <v>72</v>
      </c>
    </row>
    <row r="34" spans="1:14" s="76" customFormat="1" ht="77.25" customHeight="1" thickBot="1" x14ac:dyDescent="0.3">
      <c r="A34" s="25">
        <v>28</v>
      </c>
      <c r="B34" s="25"/>
      <c r="C34" s="25"/>
      <c r="D34" s="25"/>
      <c r="E34" s="25"/>
      <c r="F34" s="90"/>
      <c r="G34" s="90"/>
      <c r="H34" s="90"/>
      <c r="I34" s="25"/>
      <c r="J34" s="25"/>
      <c r="K34" s="17"/>
      <c r="L34" s="91"/>
      <c r="M34" s="93"/>
      <c r="N34" s="62" t="s">
        <v>72</v>
      </c>
    </row>
    <row r="35" spans="1:14" s="76" customFormat="1" ht="71.25" customHeight="1" thickBot="1" x14ac:dyDescent="0.3">
      <c r="A35" s="25">
        <v>29</v>
      </c>
      <c r="B35" s="25"/>
      <c r="C35" s="25"/>
      <c r="D35" s="25"/>
      <c r="E35" s="25"/>
      <c r="F35" s="90"/>
      <c r="G35" s="90"/>
      <c r="H35" s="90"/>
      <c r="I35" s="25"/>
      <c r="J35" s="25"/>
      <c r="K35" s="17"/>
      <c r="L35" s="91"/>
      <c r="M35" s="93"/>
      <c r="N35" s="62" t="s">
        <v>72</v>
      </c>
    </row>
    <row r="36" spans="1:14" s="76" customFormat="1" ht="67.5" customHeight="1" thickBot="1" x14ac:dyDescent="0.3">
      <c r="A36" s="25">
        <v>30</v>
      </c>
      <c r="B36" s="25"/>
      <c r="C36" s="25"/>
      <c r="D36" s="25"/>
      <c r="E36" s="25"/>
      <c r="F36" s="90"/>
      <c r="G36" s="90"/>
      <c r="H36" s="90"/>
      <c r="I36" s="25"/>
      <c r="J36" s="25"/>
      <c r="K36" s="17"/>
      <c r="L36" s="91"/>
      <c r="M36" s="93"/>
      <c r="N36" s="62" t="s">
        <v>72</v>
      </c>
    </row>
    <row r="37" spans="1:14" s="76" customFormat="1" ht="77.25" customHeight="1" thickBot="1" x14ac:dyDescent="0.3">
      <c r="A37" s="25">
        <v>31</v>
      </c>
      <c r="B37" s="25"/>
      <c r="C37" s="25"/>
      <c r="D37" s="25"/>
      <c r="E37" s="25"/>
      <c r="F37" s="90"/>
      <c r="G37" s="90"/>
      <c r="H37" s="90"/>
      <c r="I37" s="25"/>
      <c r="J37" s="25"/>
      <c r="K37" s="17"/>
      <c r="L37" s="91"/>
      <c r="M37" s="93"/>
      <c r="N37" s="62" t="s">
        <v>72</v>
      </c>
    </row>
    <row r="38" spans="1:14" s="76" customFormat="1" ht="70.5" customHeight="1" thickBot="1" x14ac:dyDescent="0.3">
      <c r="A38" s="25">
        <v>32</v>
      </c>
      <c r="B38" s="25"/>
      <c r="C38" s="25"/>
      <c r="D38" s="25"/>
      <c r="E38" s="25"/>
      <c r="F38" s="90"/>
      <c r="G38" s="90"/>
      <c r="H38" s="90"/>
      <c r="I38" s="25"/>
      <c r="J38" s="25"/>
      <c r="K38" s="17"/>
      <c r="L38" s="91"/>
      <c r="M38" s="93"/>
      <c r="N38" s="62" t="s">
        <v>72</v>
      </c>
    </row>
    <row r="39" spans="1:14" s="76" customFormat="1" ht="68.25" customHeight="1" thickBot="1" x14ac:dyDescent="0.3">
      <c r="A39" s="25">
        <v>33</v>
      </c>
      <c r="B39" s="25"/>
      <c r="C39" s="25"/>
      <c r="D39" s="25"/>
      <c r="E39" s="25"/>
      <c r="F39" s="90"/>
      <c r="G39" s="90"/>
      <c r="H39" s="90"/>
      <c r="I39" s="25"/>
      <c r="J39" s="25"/>
      <c r="K39" s="17"/>
      <c r="L39" s="91"/>
      <c r="M39" s="93"/>
      <c r="N39" s="62" t="s">
        <v>72</v>
      </c>
    </row>
    <row r="40" spans="1:14" s="76" customFormat="1" ht="65.25" customHeight="1" thickBot="1" x14ac:dyDescent="0.3">
      <c r="A40" s="25">
        <v>34</v>
      </c>
      <c r="B40" s="25"/>
      <c r="C40" s="25"/>
      <c r="D40" s="25"/>
      <c r="E40" s="25"/>
      <c r="F40" s="90"/>
      <c r="G40" s="90"/>
      <c r="H40" s="90"/>
      <c r="I40" s="25"/>
      <c r="J40" s="25"/>
      <c r="K40" s="17"/>
      <c r="L40" s="91"/>
      <c r="M40" s="93"/>
      <c r="N40" s="62" t="s">
        <v>72</v>
      </c>
    </row>
    <row r="41" spans="1:14" s="76" customFormat="1" ht="75" customHeight="1" thickBot="1" x14ac:dyDescent="0.3">
      <c r="A41" s="25">
        <v>35</v>
      </c>
      <c r="B41" s="25"/>
      <c r="C41" s="25"/>
      <c r="D41" s="25"/>
      <c r="E41" s="25"/>
      <c r="F41" s="90"/>
      <c r="G41" s="90"/>
      <c r="H41" s="90"/>
      <c r="I41" s="25"/>
      <c r="J41" s="25"/>
      <c r="K41" s="17"/>
      <c r="L41" s="91"/>
      <c r="M41" s="93"/>
      <c r="N41" s="62" t="s">
        <v>72</v>
      </c>
    </row>
    <row r="42" spans="1:14" ht="24" customHeight="1" thickBot="1" x14ac:dyDescent="0.3">
      <c r="A42" s="431" t="s">
        <v>27</v>
      </c>
      <c r="B42" s="432"/>
      <c r="C42" s="432"/>
      <c r="D42" s="432"/>
      <c r="E42" s="432"/>
      <c r="F42" s="432"/>
      <c r="G42" s="432"/>
      <c r="H42" s="432"/>
      <c r="I42" s="432"/>
      <c r="J42" s="432"/>
      <c r="K42" s="432"/>
      <c r="L42" s="433"/>
      <c r="M42" s="94">
        <f>SUM(M7:M41)</f>
        <v>0</v>
      </c>
    </row>
    <row r="43" spans="1:14" hidden="1" x14ac:dyDescent="0.25"/>
    <row r="44" spans="1:14" s="1" customFormat="1" ht="70.5" hidden="1" customHeight="1" x14ac:dyDescent="0.25">
      <c r="B44" s="430" t="s">
        <v>67</v>
      </c>
      <c r="C44" s="430"/>
      <c r="D44" s="430" t="s">
        <v>61</v>
      </c>
      <c r="E44" s="430"/>
      <c r="F44" s="434" t="s">
        <v>30</v>
      </c>
      <c r="G44" s="434"/>
      <c r="H44" s="434"/>
      <c r="I44" s="56" t="s">
        <v>70</v>
      </c>
    </row>
    <row r="45" spans="1:14" ht="48" hidden="1" customHeight="1" x14ac:dyDescent="0.25">
      <c r="B45" s="430" t="s">
        <v>68</v>
      </c>
      <c r="C45" s="430"/>
      <c r="D45" s="430" t="s">
        <v>20</v>
      </c>
      <c r="E45" s="430"/>
      <c r="F45" s="434" t="s">
        <v>30</v>
      </c>
      <c r="G45" s="434"/>
      <c r="H45" s="434"/>
      <c r="I45" s="56" t="s">
        <v>70</v>
      </c>
      <c r="J45" s="57"/>
      <c r="K45" s="43"/>
    </row>
    <row r="46" spans="1:14" ht="43.5" hidden="1" customHeight="1" x14ac:dyDescent="0.25">
      <c r="B46" s="430" t="s">
        <v>22</v>
      </c>
      <c r="C46" s="430"/>
      <c r="D46" s="430" t="s">
        <v>58</v>
      </c>
      <c r="E46" s="430"/>
      <c r="F46" s="434" t="s">
        <v>30</v>
      </c>
      <c r="G46" s="434"/>
      <c r="H46" s="434"/>
      <c r="I46" s="56" t="s">
        <v>70</v>
      </c>
      <c r="J46" s="57"/>
      <c r="K46" s="43"/>
    </row>
    <row r="47" spans="1:14" ht="66.75" hidden="1" customHeight="1" x14ac:dyDescent="0.25">
      <c r="B47" s="430" t="s">
        <v>59</v>
      </c>
      <c r="C47" s="430"/>
      <c r="D47" s="430" t="s">
        <v>15</v>
      </c>
      <c r="E47" s="430"/>
      <c r="F47" s="434" t="s">
        <v>30</v>
      </c>
      <c r="G47" s="434"/>
      <c r="H47" s="434"/>
      <c r="I47" s="56" t="s">
        <v>70</v>
      </c>
      <c r="J47" s="57"/>
      <c r="K47" s="43"/>
    </row>
    <row r="48" spans="1:14" hidden="1" x14ac:dyDescent="0.25"/>
    <row r="49" spans="2:12" hidden="1" x14ac:dyDescent="0.25"/>
    <row r="50" spans="2:12" ht="15.75" customHeight="1" x14ac:dyDescent="0.25">
      <c r="B50" s="435"/>
      <c r="C50" s="435"/>
      <c r="D50" s="435"/>
      <c r="E50" s="435"/>
      <c r="F50" s="435"/>
      <c r="G50" s="435"/>
      <c r="H50" s="435"/>
      <c r="I50" s="435"/>
      <c r="J50" s="435"/>
      <c r="K50" s="435"/>
      <c r="L50" s="435"/>
    </row>
    <row r="51" spans="2:12" x14ac:dyDescent="0.25">
      <c r="B51" s="436"/>
      <c r="C51" s="436"/>
      <c r="D51" s="436"/>
      <c r="E51" s="436"/>
      <c r="F51" s="436"/>
      <c r="G51" s="436"/>
      <c r="H51" s="436"/>
      <c r="I51" s="436"/>
      <c r="J51" s="436"/>
      <c r="K51" s="436"/>
      <c r="L51" s="436"/>
    </row>
  </sheetData>
  <mergeCells count="17">
    <mergeCell ref="B50:L51"/>
    <mergeCell ref="A4:M4"/>
    <mergeCell ref="A2:N2"/>
    <mergeCell ref="A3:M3"/>
    <mergeCell ref="B45:C45"/>
    <mergeCell ref="B47:C47"/>
    <mergeCell ref="A42:L42"/>
    <mergeCell ref="D45:E45"/>
    <mergeCell ref="F45:H45"/>
    <mergeCell ref="B46:C46"/>
    <mergeCell ref="D46:E46"/>
    <mergeCell ref="F46:H46"/>
    <mergeCell ref="D47:E47"/>
    <mergeCell ref="F47:H47"/>
    <mergeCell ref="B44:C44"/>
    <mergeCell ref="D44:E44"/>
    <mergeCell ref="F44:H44"/>
  </mergeCells>
  <phoneticPr fontId="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3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N17"/>
  <sheetViews>
    <sheetView zoomScale="80" zoomScaleNormal="80" workbookViewId="0">
      <selection activeCell="W11" sqref="W11"/>
    </sheetView>
  </sheetViews>
  <sheetFormatPr defaultRowHeight="15" x14ac:dyDescent="0.25"/>
  <cols>
    <col min="1" max="1" width="3.42578125" bestFit="1" customWidth="1"/>
    <col min="2" max="2" width="25.7109375" customWidth="1"/>
    <col min="3" max="3" width="16.28515625" bestFit="1" customWidth="1"/>
    <col min="4" max="4" width="13.85546875" bestFit="1" customWidth="1"/>
    <col min="5" max="5" width="8.140625" customWidth="1"/>
    <col min="6" max="6" width="11" customWidth="1"/>
    <col min="7" max="7" width="17.28515625" style="1" customWidth="1"/>
    <col min="8" max="8" width="52.140625" bestFit="1" customWidth="1"/>
    <col min="9" max="9" width="17.140625" customWidth="1"/>
    <col min="10" max="10" width="9.85546875" hidden="1" customWidth="1"/>
    <col min="11" max="11" width="9.140625" customWidth="1"/>
  </cols>
  <sheetData>
    <row r="1" spans="1:14" s="1" customFormat="1" ht="16.5" thickBot="1" x14ac:dyDescent="0.3">
      <c r="A1" s="47" t="s">
        <v>47</v>
      </c>
      <c r="B1" s="76"/>
      <c r="C1" s="76"/>
      <c r="D1" s="76"/>
      <c r="E1" s="76"/>
      <c r="F1" s="76"/>
      <c r="G1" s="76"/>
      <c r="H1" s="76"/>
      <c r="I1" s="76"/>
    </row>
    <row r="2" spans="1:14" ht="21" customHeight="1" thickBot="1" x14ac:dyDescent="0.35">
      <c r="A2" s="446" t="s">
        <v>90</v>
      </c>
      <c r="B2" s="447"/>
      <c r="C2" s="447"/>
      <c r="D2" s="447"/>
      <c r="E2" s="447"/>
      <c r="F2" s="447"/>
      <c r="G2" s="447"/>
      <c r="H2" s="447"/>
      <c r="I2" s="448"/>
      <c r="J2" s="96"/>
    </row>
    <row r="3" spans="1:14" ht="21.75" customHeight="1" thickBot="1" x14ac:dyDescent="0.3">
      <c r="A3" s="449" t="s">
        <v>6</v>
      </c>
      <c r="B3" s="450"/>
      <c r="C3" s="450"/>
      <c r="D3" s="450"/>
      <c r="E3" s="450"/>
      <c r="F3" s="450"/>
      <c r="G3" s="450"/>
      <c r="H3" s="450"/>
      <c r="I3" s="451"/>
      <c r="J3" s="97"/>
    </row>
    <row r="4" spans="1:14" s="76" customFormat="1" ht="21.75" customHeight="1" thickBot="1" x14ac:dyDescent="0.3">
      <c r="A4" s="167"/>
      <c r="B4" s="168"/>
      <c r="C4" s="168"/>
      <c r="D4" s="168"/>
      <c r="E4" s="168"/>
      <c r="F4" s="168"/>
      <c r="G4" s="168"/>
      <c r="H4" s="168"/>
      <c r="I4" s="169"/>
      <c r="J4" s="97"/>
    </row>
    <row r="5" spans="1:14" ht="78" customHeight="1" thickBot="1" x14ac:dyDescent="0.3">
      <c r="A5" s="458" t="s">
        <v>543</v>
      </c>
      <c r="B5" s="459"/>
      <c r="C5" s="459"/>
      <c r="D5" s="459"/>
      <c r="E5" s="459"/>
      <c r="F5" s="459"/>
      <c r="G5" s="459"/>
      <c r="H5" s="459"/>
      <c r="I5" s="460"/>
      <c r="J5" s="98"/>
    </row>
    <row r="6" spans="1:14" s="1" customFormat="1" ht="54.75" customHeight="1" thickBot="1" x14ac:dyDescent="0.3">
      <c r="A6" s="77" t="s">
        <v>0</v>
      </c>
      <c r="B6" s="77" t="s">
        <v>1</v>
      </c>
      <c r="C6" s="77" t="s">
        <v>5</v>
      </c>
      <c r="D6" s="77" t="s">
        <v>3</v>
      </c>
      <c r="E6" s="77" t="s">
        <v>89</v>
      </c>
      <c r="F6" s="77" t="s">
        <v>43</v>
      </c>
      <c r="G6" s="79" t="s">
        <v>26</v>
      </c>
      <c r="H6" s="80" t="s">
        <v>2</v>
      </c>
      <c r="I6" s="77" t="s">
        <v>145</v>
      </c>
      <c r="J6" s="73" t="s">
        <v>33</v>
      </c>
      <c r="K6" s="78"/>
    </row>
    <row r="7" spans="1:14" s="1" customFormat="1" ht="30" customHeight="1" thickBot="1" x14ac:dyDescent="0.3">
      <c r="A7" s="440" t="s">
        <v>69</v>
      </c>
      <c r="B7" s="441"/>
      <c r="C7" s="441"/>
      <c r="D7" s="441"/>
      <c r="E7" s="441"/>
      <c r="F7" s="441"/>
      <c r="G7" s="441"/>
      <c r="H7" s="441"/>
      <c r="I7" s="442"/>
      <c r="J7" s="26"/>
      <c r="K7" s="78"/>
    </row>
    <row r="8" spans="1:14" s="74" customFormat="1" ht="12.75" customHeight="1" thickBot="1" x14ac:dyDescent="0.3">
      <c r="A8" s="54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55">
        <v>7</v>
      </c>
      <c r="H8" s="55">
        <v>8</v>
      </c>
      <c r="I8" s="120">
        <v>9</v>
      </c>
      <c r="J8" s="85">
        <v>10</v>
      </c>
      <c r="K8" s="75"/>
    </row>
    <row r="9" spans="1:14" s="74" customFormat="1" ht="77.25" customHeight="1" thickBot="1" x14ac:dyDescent="0.3">
      <c r="A9" s="54"/>
      <c r="B9" s="122"/>
      <c r="C9" s="160"/>
      <c r="D9" s="161"/>
      <c r="E9" s="160"/>
      <c r="F9" s="160"/>
      <c r="G9" s="160"/>
      <c r="H9" s="313" t="s">
        <v>542</v>
      </c>
      <c r="I9" s="162"/>
      <c r="J9" s="86"/>
      <c r="K9" s="75"/>
      <c r="N9" s="106"/>
    </row>
    <row r="10" spans="1:14" s="76" customFormat="1" ht="39.75" customHeight="1" thickBot="1" x14ac:dyDescent="0.3">
      <c r="A10" s="443" t="s">
        <v>27</v>
      </c>
      <c r="B10" s="444"/>
      <c r="C10" s="444"/>
      <c r="D10" s="444"/>
      <c r="E10" s="444"/>
      <c r="F10" s="444"/>
      <c r="G10" s="444"/>
      <c r="H10" s="445"/>
      <c r="I10" s="163">
        <f>SUM(I9:I9)</f>
        <v>0</v>
      </c>
      <c r="J10" s="86"/>
      <c r="K10" s="78"/>
      <c r="N10" s="106"/>
    </row>
    <row r="11" spans="1:14" s="76" customFormat="1" ht="69.75" customHeight="1" thickBot="1" x14ac:dyDescent="0.3">
      <c r="A11" s="452" t="s">
        <v>146</v>
      </c>
      <c r="B11" s="453"/>
      <c r="C11" s="453"/>
      <c r="D11" s="453"/>
      <c r="E11" s="453"/>
      <c r="F11" s="453"/>
      <c r="G11" s="453"/>
      <c r="H11" s="453"/>
      <c r="I11" s="454"/>
      <c r="J11" s="86"/>
      <c r="K11" s="78"/>
      <c r="N11" s="106"/>
    </row>
    <row r="12" spans="1:14" s="76" customFormat="1" ht="66" customHeight="1" thickBot="1" x14ac:dyDescent="0.3">
      <c r="A12" s="455" t="s">
        <v>147</v>
      </c>
      <c r="B12" s="456"/>
      <c r="C12" s="456"/>
      <c r="D12" s="456"/>
      <c r="E12" s="456"/>
      <c r="F12" s="456"/>
      <c r="G12" s="456"/>
      <c r="H12" s="456"/>
      <c r="I12" s="457"/>
      <c r="K12" s="78"/>
    </row>
    <row r="13" spans="1:14" s="76" customFormat="1" ht="21" customHeight="1" x14ac:dyDescent="0.25">
      <c r="A13" s="84"/>
      <c r="B13" s="84"/>
      <c r="C13" s="84"/>
      <c r="D13" s="84"/>
      <c r="E13" s="84"/>
      <c r="F13" s="84"/>
      <c r="G13" s="84"/>
      <c r="H13" s="84"/>
      <c r="I13" s="84"/>
      <c r="K13" s="78"/>
    </row>
    <row r="14" spans="1:14" ht="54" hidden="1" customHeight="1" x14ac:dyDescent="0.25">
      <c r="B14" s="430" t="s">
        <v>67</v>
      </c>
      <c r="C14" s="430"/>
      <c r="D14" s="430" t="s">
        <v>61</v>
      </c>
      <c r="E14" s="430"/>
      <c r="F14" s="434" t="s">
        <v>30</v>
      </c>
      <c r="G14" s="434"/>
      <c r="H14" s="56" t="s">
        <v>70</v>
      </c>
      <c r="I14" s="56"/>
      <c r="J14" s="43"/>
      <c r="K14" s="42"/>
    </row>
    <row r="15" spans="1:14" ht="50.25" hidden="1" customHeight="1" x14ac:dyDescent="0.25">
      <c r="B15" s="430" t="s">
        <v>68</v>
      </c>
      <c r="C15" s="430"/>
      <c r="D15" s="430" t="s">
        <v>20</v>
      </c>
      <c r="E15" s="430"/>
      <c r="F15" s="434" t="s">
        <v>30</v>
      </c>
      <c r="G15" s="434"/>
      <c r="H15" s="56" t="s">
        <v>70</v>
      </c>
      <c r="I15" s="56"/>
      <c r="J15" s="57"/>
      <c r="K15" s="43"/>
    </row>
    <row r="16" spans="1:14" ht="53.25" hidden="1" customHeight="1" x14ac:dyDescent="0.25">
      <c r="B16" s="430" t="s">
        <v>22</v>
      </c>
      <c r="C16" s="430"/>
      <c r="D16" s="430" t="s">
        <v>58</v>
      </c>
      <c r="E16" s="430"/>
      <c r="F16" s="434" t="s">
        <v>30</v>
      </c>
      <c r="G16" s="434"/>
      <c r="H16" s="56" t="s">
        <v>70</v>
      </c>
      <c r="I16" s="56"/>
      <c r="J16" s="57"/>
      <c r="K16" s="43"/>
    </row>
    <row r="17" spans="2:11" ht="54.75" hidden="1" customHeight="1" x14ac:dyDescent="0.25">
      <c r="B17" s="430" t="s">
        <v>59</v>
      </c>
      <c r="C17" s="430"/>
      <c r="D17" s="430" t="s">
        <v>15</v>
      </c>
      <c r="E17" s="430"/>
      <c r="F17" s="434" t="s">
        <v>30</v>
      </c>
      <c r="G17" s="434"/>
      <c r="H17" s="56" t="s">
        <v>70</v>
      </c>
      <c r="I17" s="56"/>
      <c r="J17" s="57"/>
      <c r="K17" s="43"/>
    </row>
  </sheetData>
  <mergeCells count="19">
    <mergeCell ref="B15:C15"/>
    <mergeCell ref="D15:E15"/>
    <mergeCell ref="F14:G14"/>
    <mergeCell ref="F15:G15"/>
    <mergeCell ref="A5:I5"/>
    <mergeCell ref="B14:C14"/>
    <mergeCell ref="B17:C17"/>
    <mergeCell ref="D17:E17"/>
    <mergeCell ref="F16:G16"/>
    <mergeCell ref="F17:G17"/>
    <mergeCell ref="B16:C16"/>
    <mergeCell ref="D16:E16"/>
    <mergeCell ref="D14:E14"/>
    <mergeCell ref="A7:I7"/>
    <mergeCell ref="A10:H10"/>
    <mergeCell ref="A2:I2"/>
    <mergeCell ref="A3:I3"/>
    <mergeCell ref="A11:I11"/>
    <mergeCell ref="A12:I1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U16"/>
  <sheetViews>
    <sheetView zoomScale="90" zoomScaleNormal="90" workbookViewId="0">
      <selection activeCell="A8" sqref="A8:XFD8"/>
    </sheetView>
  </sheetViews>
  <sheetFormatPr defaultRowHeight="15" x14ac:dyDescent="0.25"/>
  <cols>
    <col min="1" max="1" width="6.85546875" customWidth="1"/>
    <col min="2" max="2" width="30.28515625" customWidth="1"/>
    <col min="3" max="3" width="6.85546875" customWidth="1"/>
    <col min="4" max="4" width="9" customWidth="1"/>
    <col min="5" max="5" width="7.140625" customWidth="1"/>
    <col min="6" max="6" width="9.28515625" style="1" customWidth="1"/>
    <col min="7" max="7" width="7.5703125" style="23" customWidth="1"/>
    <col min="8" max="8" width="10" style="1" customWidth="1"/>
    <col min="9" max="9" width="9.140625" customWidth="1"/>
    <col min="10" max="10" width="10.7109375" customWidth="1"/>
    <col min="11" max="11" width="6.42578125" customWidth="1"/>
    <col min="12" max="12" width="7.85546875" customWidth="1"/>
    <col min="13" max="13" width="6.42578125" customWidth="1"/>
    <col min="14" max="14" width="36.5703125" customWidth="1"/>
    <col min="15" max="15" width="12" customWidth="1"/>
    <col min="16" max="16" width="10.85546875" style="52" hidden="1" customWidth="1"/>
  </cols>
  <sheetData>
    <row r="1" spans="1:21" s="1" customFormat="1" ht="16.5" thickBot="1" x14ac:dyDescent="0.3">
      <c r="A1" s="47" t="s">
        <v>48</v>
      </c>
      <c r="G1" s="23"/>
      <c r="P1" s="52"/>
    </row>
    <row r="2" spans="1:21" ht="20.25" customHeight="1" thickBot="1" x14ac:dyDescent="0.35">
      <c r="A2" s="446" t="s">
        <v>87</v>
      </c>
      <c r="B2" s="447"/>
      <c r="C2" s="447"/>
      <c r="D2" s="447"/>
      <c r="E2" s="447"/>
      <c r="F2" s="447"/>
      <c r="G2" s="447"/>
      <c r="H2" s="447"/>
      <c r="I2" s="447"/>
      <c r="J2" s="447"/>
      <c r="K2" s="447"/>
      <c r="L2" s="447"/>
      <c r="M2" s="447"/>
      <c r="N2" s="447"/>
      <c r="O2" s="448"/>
    </row>
    <row r="3" spans="1:21" ht="24" customHeight="1" thickBot="1" x14ac:dyDescent="0.3">
      <c r="A3" s="449" t="s">
        <v>6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1"/>
    </row>
    <row r="4" spans="1:21" ht="51.75" customHeight="1" thickBot="1" x14ac:dyDescent="0.3">
      <c r="A4" s="458" t="s">
        <v>65</v>
      </c>
      <c r="B4" s="459"/>
      <c r="C4" s="459"/>
      <c r="D4" s="459"/>
      <c r="E4" s="459"/>
      <c r="F4" s="459"/>
      <c r="G4" s="459"/>
      <c r="H4" s="459"/>
      <c r="I4" s="459"/>
      <c r="J4" s="459"/>
      <c r="K4" s="459"/>
      <c r="L4" s="459"/>
      <c r="M4" s="459"/>
      <c r="N4" s="459"/>
      <c r="O4" s="460"/>
    </row>
    <row r="5" spans="1:21" s="1" customFormat="1" ht="21" customHeight="1" thickBot="1" x14ac:dyDescent="0.3">
      <c r="A5" s="463" t="s">
        <v>45</v>
      </c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4"/>
      <c r="O5" s="465"/>
      <c r="P5" s="52"/>
    </row>
    <row r="6" spans="1:21" ht="71.25" customHeight="1" thickBot="1" x14ac:dyDescent="0.3">
      <c r="A6" s="49" t="s">
        <v>56</v>
      </c>
      <c r="B6" s="49" t="s">
        <v>1</v>
      </c>
      <c r="C6" s="49" t="s">
        <v>50</v>
      </c>
      <c r="D6" s="49" t="s">
        <v>51</v>
      </c>
      <c r="E6" s="49" t="s">
        <v>3</v>
      </c>
      <c r="F6" s="49" t="s">
        <v>42</v>
      </c>
      <c r="G6" s="51" t="s">
        <v>57</v>
      </c>
      <c r="H6" s="49" t="s">
        <v>52</v>
      </c>
      <c r="I6" s="49" t="s">
        <v>53</v>
      </c>
      <c r="J6" s="49" t="s">
        <v>79</v>
      </c>
      <c r="K6" s="49" t="s">
        <v>54</v>
      </c>
      <c r="L6" s="49" t="s">
        <v>55</v>
      </c>
      <c r="M6" s="49" t="s">
        <v>39</v>
      </c>
      <c r="N6" s="49" t="s">
        <v>60</v>
      </c>
      <c r="O6" s="49" t="s">
        <v>31</v>
      </c>
      <c r="P6" s="50" t="s">
        <v>33</v>
      </c>
    </row>
    <row r="7" spans="1:21" s="1" customFormat="1" ht="11.25" customHeight="1" thickBot="1" x14ac:dyDescent="0.3">
      <c r="A7" s="58">
        <v>1</v>
      </c>
      <c r="B7" s="59">
        <v>2</v>
      </c>
      <c r="C7" s="59">
        <v>3</v>
      </c>
      <c r="D7" s="59">
        <v>4</v>
      </c>
      <c r="E7" s="59">
        <v>5</v>
      </c>
      <c r="F7" s="59">
        <v>6</v>
      </c>
      <c r="G7" s="59">
        <v>7</v>
      </c>
      <c r="H7" s="59">
        <v>8</v>
      </c>
      <c r="I7" s="59">
        <v>9</v>
      </c>
      <c r="J7" s="59">
        <v>10</v>
      </c>
      <c r="K7" s="59">
        <v>11</v>
      </c>
      <c r="L7" s="59">
        <v>12</v>
      </c>
      <c r="M7" s="59">
        <v>13</v>
      </c>
      <c r="N7" s="59">
        <v>14</v>
      </c>
      <c r="O7" s="60">
        <v>15</v>
      </c>
      <c r="P7" s="137">
        <v>16</v>
      </c>
    </row>
    <row r="8" spans="1:21" s="76" customFormat="1" ht="85.5" customHeight="1" thickBot="1" x14ac:dyDescent="0.3">
      <c r="A8" s="134"/>
      <c r="B8" s="87"/>
      <c r="C8" s="135"/>
      <c r="D8" s="135"/>
      <c r="E8" s="135"/>
      <c r="F8" s="135"/>
      <c r="G8" s="88"/>
      <c r="H8" s="136"/>
      <c r="I8" s="136"/>
      <c r="J8" s="136"/>
      <c r="K8" s="136"/>
      <c r="L8" s="136"/>
      <c r="M8" s="136"/>
      <c r="N8" s="145"/>
      <c r="O8" s="100"/>
      <c r="P8" s="138"/>
    </row>
    <row r="9" spans="1:21" s="76" customFormat="1" ht="85.5" hidden="1" customHeight="1" thickBot="1" x14ac:dyDescent="0.3">
      <c r="A9" s="134">
        <v>4</v>
      </c>
      <c r="B9" s="87"/>
      <c r="C9" s="135"/>
      <c r="D9" s="135"/>
      <c r="E9" s="135"/>
      <c r="F9" s="135"/>
      <c r="G9" s="88"/>
      <c r="H9" s="136"/>
      <c r="I9" s="136"/>
      <c r="J9" s="136"/>
      <c r="K9" s="136"/>
      <c r="L9" s="136"/>
      <c r="M9" s="136"/>
      <c r="N9" s="139"/>
      <c r="O9" s="100"/>
      <c r="P9" s="138" t="s">
        <v>92</v>
      </c>
    </row>
    <row r="10" spans="1:21" ht="21" thickBot="1" x14ac:dyDescent="0.35">
      <c r="A10" s="466" t="s">
        <v>24</v>
      </c>
      <c r="B10" s="467"/>
      <c r="C10" s="467"/>
      <c r="D10" s="467"/>
      <c r="E10" s="467"/>
      <c r="F10" s="467"/>
      <c r="G10" s="467"/>
      <c r="H10" s="467"/>
      <c r="I10" s="467"/>
      <c r="J10" s="467"/>
      <c r="K10" s="467"/>
      <c r="L10" s="467"/>
      <c r="M10" s="467"/>
      <c r="N10" s="468"/>
      <c r="O10" s="66">
        <f>SUM(O8:O9)</f>
        <v>0</v>
      </c>
    </row>
    <row r="11" spans="1:21" s="1" customFormat="1" x14ac:dyDescent="0.25">
      <c r="A11" s="461" t="s">
        <v>98</v>
      </c>
      <c r="B11" s="461"/>
      <c r="C11" s="461"/>
      <c r="D11" s="461"/>
      <c r="E11" s="461"/>
      <c r="F11" s="461"/>
      <c r="G11" s="461"/>
      <c r="H11" s="461"/>
      <c r="I11" s="461"/>
      <c r="J11" s="461"/>
      <c r="K11" s="461"/>
      <c r="L11" s="461"/>
      <c r="M11" s="461"/>
      <c r="N11" s="461"/>
      <c r="O11" s="461"/>
      <c r="P11" s="52"/>
    </row>
    <row r="12" spans="1:21" s="1" customFormat="1" ht="59.25" hidden="1" customHeight="1" x14ac:dyDescent="0.25">
      <c r="A12" s="462"/>
      <c r="B12" s="462"/>
      <c r="C12" s="462"/>
      <c r="D12" s="462"/>
      <c r="E12" s="462"/>
      <c r="F12" s="462"/>
      <c r="G12" s="462"/>
      <c r="H12" s="462"/>
      <c r="I12" s="462"/>
      <c r="J12" s="462"/>
      <c r="K12" s="462"/>
      <c r="L12" s="462"/>
      <c r="M12" s="462"/>
      <c r="N12" s="462"/>
      <c r="O12" s="462"/>
      <c r="P12" s="52"/>
    </row>
    <row r="13" spans="1:21" ht="52.5" hidden="1" customHeight="1" x14ac:dyDescent="0.25">
      <c r="A13" s="462"/>
      <c r="B13" s="462"/>
      <c r="C13" s="462"/>
      <c r="D13" s="462"/>
      <c r="E13" s="462"/>
      <c r="F13" s="462"/>
      <c r="G13" s="462"/>
      <c r="H13" s="462"/>
      <c r="I13" s="462"/>
      <c r="J13" s="462"/>
      <c r="K13" s="462"/>
      <c r="L13" s="462"/>
      <c r="M13" s="462"/>
      <c r="N13" s="462"/>
      <c r="O13" s="462"/>
      <c r="P13"/>
      <c r="Q13" s="52"/>
    </row>
    <row r="14" spans="1:21" ht="53.25" hidden="1" customHeight="1" x14ac:dyDescent="0.25">
      <c r="A14" s="462"/>
      <c r="B14" s="462"/>
      <c r="C14" s="462"/>
      <c r="D14" s="462"/>
      <c r="E14" s="462"/>
      <c r="F14" s="462"/>
      <c r="G14" s="462"/>
      <c r="H14" s="462"/>
      <c r="I14" s="462"/>
      <c r="J14" s="462"/>
      <c r="K14" s="462"/>
      <c r="L14" s="462"/>
      <c r="M14" s="462"/>
      <c r="N14" s="462"/>
      <c r="O14" s="462"/>
      <c r="P14"/>
      <c r="Q14" s="52"/>
      <c r="U14" s="67"/>
    </row>
    <row r="15" spans="1:21" ht="63.75" hidden="1" customHeight="1" x14ac:dyDescent="0.25">
      <c r="A15" s="462"/>
      <c r="B15" s="462"/>
      <c r="C15" s="462"/>
      <c r="D15" s="462"/>
      <c r="E15" s="462"/>
      <c r="F15" s="462"/>
      <c r="G15" s="462"/>
      <c r="H15" s="462"/>
      <c r="I15" s="462"/>
      <c r="J15" s="462"/>
      <c r="K15" s="462"/>
      <c r="L15" s="462"/>
      <c r="M15" s="462"/>
      <c r="N15" s="462"/>
      <c r="O15" s="462"/>
      <c r="P15"/>
      <c r="Q15" s="52"/>
    </row>
    <row r="16" spans="1:21" ht="73.5" customHeight="1" x14ac:dyDescent="0.25">
      <c r="A16" s="462"/>
      <c r="B16" s="462"/>
      <c r="C16" s="462"/>
      <c r="D16" s="462"/>
      <c r="E16" s="462"/>
      <c r="F16" s="462"/>
      <c r="G16" s="462"/>
      <c r="H16" s="462"/>
      <c r="I16" s="462"/>
      <c r="J16" s="462"/>
      <c r="K16" s="462"/>
      <c r="L16" s="462"/>
      <c r="M16" s="462"/>
      <c r="N16" s="462"/>
      <c r="O16" s="462"/>
    </row>
  </sheetData>
  <mergeCells count="6">
    <mergeCell ref="A11:O16"/>
    <mergeCell ref="A2:O2"/>
    <mergeCell ref="A3:O3"/>
    <mergeCell ref="A4:O4"/>
    <mergeCell ref="A5:O5"/>
    <mergeCell ref="A10:N10"/>
  </mergeCells>
  <printOptions horizontalCentered="1"/>
  <pageMargins left="0.25" right="0.25" top="0.75" bottom="0.75" header="0.3" footer="0.3"/>
  <pageSetup paperSize="9" scale="75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  <pageSetUpPr fitToPage="1"/>
  </sheetPr>
  <dimension ref="A1:G12"/>
  <sheetViews>
    <sheetView zoomScaleNormal="100" workbookViewId="0">
      <selection activeCell="A9" sqref="A9:XFD9"/>
    </sheetView>
  </sheetViews>
  <sheetFormatPr defaultColWidth="9.140625" defaultRowHeight="15" x14ac:dyDescent="0.25"/>
  <cols>
    <col min="1" max="1" width="3.42578125" style="1" bestFit="1" customWidth="1"/>
    <col min="2" max="2" width="42" style="1" customWidth="1"/>
    <col min="3" max="3" width="12.140625" style="1" customWidth="1"/>
    <col min="4" max="4" width="11.7109375" style="1" customWidth="1"/>
    <col min="5" max="5" width="19.140625" style="1" customWidth="1"/>
    <col min="6" max="6" width="10.28515625" style="1" customWidth="1"/>
    <col min="7" max="7" width="9.85546875" style="1" customWidth="1"/>
    <col min="8" max="8" width="9.140625" style="1" customWidth="1"/>
    <col min="9" max="16384" width="9.140625" style="1"/>
  </cols>
  <sheetData>
    <row r="1" spans="1:7" ht="15.75" x14ac:dyDescent="0.25">
      <c r="A1" s="64" t="s">
        <v>49</v>
      </c>
      <c r="B1" s="9"/>
      <c r="C1" s="9"/>
      <c r="D1" s="9"/>
      <c r="E1" s="9"/>
      <c r="F1" s="9"/>
      <c r="G1" s="9"/>
    </row>
    <row r="2" spans="1:7" ht="20.25" customHeight="1" x14ac:dyDescent="0.3">
      <c r="A2" s="470" t="s">
        <v>97</v>
      </c>
      <c r="B2" s="471"/>
      <c r="C2" s="471"/>
      <c r="D2" s="471"/>
      <c r="E2" s="471"/>
      <c r="F2" s="471"/>
      <c r="G2" s="472"/>
    </row>
    <row r="3" spans="1:7" ht="21.75" customHeight="1" x14ac:dyDescent="0.25">
      <c r="A3" s="473" t="s">
        <v>6</v>
      </c>
      <c r="B3" s="474"/>
      <c r="C3" s="474"/>
      <c r="D3" s="474"/>
      <c r="E3" s="474"/>
      <c r="F3" s="474"/>
      <c r="G3" s="475"/>
    </row>
    <row r="4" spans="1:7" ht="81" customHeight="1" x14ac:dyDescent="0.25">
      <c r="A4" s="476" t="s">
        <v>66</v>
      </c>
      <c r="B4" s="477"/>
      <c r="C4" s="477"/>
      <c r="D4" s="477"/>
      <c r="E4" s="477"/>
      <c r="F4" s="477"/>
      <c r="G4" s="478"/>
    </row>
    <row r="6" spans="1:7" ht="20.25" x14ac:dyDescent="0.25">
      <c r="A6" s="469" t="s">
        <v>94</v>
      </c>
      <c r="B6" s="469"/>
      <c r="C6" s="469"/>
      <c r="D6" s="469"/>
      <c r="E6" s="469"/>
      <c r="F6" s="469"/>
      <c r="G6" s="469"/>
    </row>
    <row r="7" spans="1:7" ht="72" thickBot="1" x14ac:dyDescent="0.3">
      <c r="A7" s="72" t="s">
        <v>0</v>
      </c>
      <c r="B7" s="72" t="s">
        <v>8</v>
      </c>
      <c r="C7" s="72" t="s">
        <v>88</v>
      </c>
      <c r="D7" s="72" t="s">
        <v>95</v>
      </c>
      <c r="E7" s="72" t="s">
        <v>10</v>
      </c>
      <c r="F7" s="72" t="s">
        <v>25</v>
      </c>
      <c r="G7" s="72" t="s">
        <v>96</v>
      </c>
    </row>
    <row r="8" spans="1:7" ht="15.75" thickBot="1" x14ac:dyDescent="0.3">
      <c r="A8" s="54">
        <v>1</v>
      </c>
      <c r="B8" s="55">
        <v>2</v>
      </c>
      <c r="C8" s="55">
        <v>3</v>
      </c>
      <c r="D8" s="55">
        <v>4</v>
      </c>
      <c r="E8" s="55">
        <v>5</v>
      </c>
      <c r="F8" s="55">
        <v>6</v>
      </c>
      <c r="G8" s="120">
        <v>7</v>
      </c>
    </row>
    <row r="9" spans="1:7" ht="46.5" customHeight="1" thickBot="1" x14ac:dyDescent="0.3">
      <c r="A9" s="124"/>
      <c r="B9" s="125"/>
      <c r="C9" s="126"/>
      <c r="D9" s="127"/>
      <c r="E9" s="126"/>
      <c r="F9" s="128"/>
      <c r="G9" s="129"/>
    </row>
    <row r="12" spans="1:7" x14ac:dyDescent="0.25">
      <c r="G12" s="123"/>
    </row>
  </sheetData>
  <mergeCells count="4">
    <mergeCell ref="A6:G6"/>
    <mergeCell ref="A2:G2"/>
    <mergeCell ref="A3:G3"/>
    <mergeCell ref="A4:G4"/>
  </mergeCells>
  <printOptions horizontalCentered="1"/>
  <pageMargins left="0.23622047244094491" right="0.23622047244094491" top="1.1417322834645669" bottom="0.74803149606299213" header="0.31496062992125984" footer="0.31496062992125984"/>
  <pageSetup paperSize="9" orientation="landscape" horizontalDpi="4294967293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opLeftCell="A8" zoomScale="80" zoomScaleNormal="80" workbookViewId="0">
      <selection activeCell="A9" sqref="A9:XFD18"/>
    </sheetView>
  </sheetViews>
  <sheetFormatPr defaultRowHeight="15" x14ac:dyDescent="0.25"/>
  <cols>
    <col min="2" max="2" width="36.85546875" customWidth="1"/>
    <col min="7" max="7" width="0" hidden="1" customWidth="1"/>
  </cols>
  <sheetData>
    <row r="1" spans="1:7" s="76" customFormat="1" x14ac:dyDescent="0.25"/>
    <row r="2" spans="1:7" s="76" customFormat="1" ht="15.75" x14ac:dyDescent="0.25">
      <c r="A2" s="64" t="s">
        <v>86</v>
      </c>
      <c r="B2" s="9"/>
      <c r="C2" s="9"/>
      <c r="D2" s="9"/>
      <c r="E2" s="9"/>
      <c r="F2" s="9"/>
      <c r="G2" s="9"/>
    </row>
    <row r="3" spans="1:7" s="76" customFormat="1" ht="20.25" x14ac:dyDescent="0.3">
      <c r="A3" s="428" t="s">
        <v>84</v>
      </c>
      <c r="B3" s="428"/>
      <c r="C3" s="428"/>
      <c r="D3" s="428"/>
      <c r="E3" s="428"/>
      <c r="F3" s="428"/>
      <c r="G3" s="428"/>
    </row>
    <row r="4" spans="1:7" ht="20.25" x14ac:dyDescent="0.25">
      <c r="A4" s="429" t="s">
        <v>6</v>
      </c>
      <c r="B4" s="429"/>
      <c r="C4" s="429"/>
      <c r="D4" s="429"/>
      <c r="E4" s="429"/>
      <c r="F4" s="429"/>
      <c r="G4" s="429"/>
    </row>
    <row r="5" spans="1:7" ht="56.1" customHeight="1" x14ac:dyDescent="0.25">
      <c r="A5" s="479" t="s">
        <v>66</v>
      </c>
      <c r="B5" s="479"/>
      <c r="C5" s="479"/>
      <c r="D5" s="479"/>
      <c r="E5" s="479"/>
      <c r="F5" s="479"/>
      <c r="G5" s="65"/>
    </row>
    <row r="6" spans="1:7" ht="20.25" x14ac:dyDescent="0.25">
      <c r="A6" s="469" t="s">
        <v>85</v>
      </c>
      <c r="B6" s="469"/>
      <c r="C6" s="469"/>
      <c r="D6" s="469"/>
      <c r="E6" s="469"/>
      <c r="F6" s="469"/>
      <c r="G6" s="469"/>
    </row>
    <row r="7" spans="1:7" ht="100.5" thickBot="1" x14ac:dyDescent="0.3">
      <c r="A7" s="72" t="s">
        <v>0</v>
      </c>
      <c r="B7" s="72" t="s">
        <v>8</v>
      </c>
      <c r="C7" s="72" t="s">
        <v>75</v>
      </c>
      <c r="D7" s="72" t="s">
        <v>10</v>
      </c>
      <c r="E7" s="72" t="s">
        <v>25</v>
      </c>
      <c r="F7" s="72" t="s">
        <v>18</v>
      </c>
      <c r="G7" s="113" t="s">
        <v>33</v>
      </c>
    </row>
    <row r="8" spans="1:7" x14ac:dyDescent="0.25">
      <c r="A8" s="54">
        <v>1</v>
      </c>
      <c r="B8" s="55">
        <v>2</v>
      </c>
      <c r="C8" s="55">
        <v>3</v>
      </c>
      <c r="D8" s="55">
        <v>6</v>
      </c>
      <c r="E8" s="55">
        <v>8</v>
      </c>
      <c r="F8" s="55">
        <v>9</v>
      </c>
      <c r="G8" s="54">
        <v>10</v>
      </c>
    </row>
    <row r="9" spans="1:7" ht="15.75" x14ac:dyDescent="0.25">
      <c r="A9" s="114"/>
      <c r="B9" s="115"/>
      <c r="C9" s="114"/>
      <c r="D9" s="48"/>
      <c r="E9" s="116"/>
      <c r="F9" s="117"/>
      <c r="G9" s="118"/>
    </row>
    <row r="10" spans="1:7" s="76" customFormat="1" ht="15.75" x14ac:dyDescent="0.25">
      <c r="A10" s="114"/>
      <c r="B10" s="115"/>
      <c r="C10" s="114"/>
      <c r="D10" s="48"/>
      <c r="E10" s="116"/>
      <c r="F10" s="117"/>
      <c r="G10" s="118"/>
    </row>
    <row r="11" spans="1:7" s="76" customFormat="1" ht="15.75" x14ac:dyDescent="0.25">
      <c r="A11" s="114"/>
      <c r="B11" s="115"/>
      <c r="C11" s="114"/>
      <c r="D11" s="48"/>
      <c r="E11" s="116"/>
      <c r="F11" s="117"/>
      <c r="G11" s="118"/>
    </row>
    <row r="12" spans="1:7" s="76" customFormat="1" ht="15.75" x14ac:dyDescent="0.25">
      <c r="A12" s="114"/>
      <c r="B12" s="115"/>
      <c r="C12" s="114"/>
      <c r="D12" s="48"/>
      <c r="E12" s="116"/>
      <c r="F12" s="117"/>
      <c r="G12" s="118"/>
    </row>
    <row r="13" spans="1:7" s="76" customFormat="1" ht="15.75" x14ac:dyDescent="0.25">
      <c r="A13" s="114"/>
      <c r="B13" s="115"/>
      <c r="C13" s="114"/>
      <c r="D13" s="48"/>
      <c r="E13" s="116"/>
      <c r="F13" s="117"/>
      <c r="G13" s="118"/>
    </row>
    <row r="14" spans="1:7" s="76" customFormat="1" ht="15.75" x14ac:dyDescent="0.25">
      <c r="A14" s="114"/>
      <c r="B14" s="115"/>
      <c r="C14" s="114"/>
      <c r="D14" s="48"/>
      <c r="E14" s="116"/>
      <c r="F14" s="117"/>
      <c r="G14" s="118"/>
    </row>
    <row r="15" spans="1:7" s="76" customFormat="1" ht="15.75" x14ac:dyDescent="0.25">
      <c r="A15" s="114"/>
      <c r="B15" s="115"/>
      <c r="C15" s="114"/>
      <c r="D15" s="48"/>
      <c r="E15" s="116"/>
      <c r="F15" s="117"/>
      <c r="G15" s="118"/>
    </row>
    <row r="16" spans="1:7" s="76" customFormat="1" ht="15.75" x14ac:dyDescent="0.25">
      <c r="A16" s="114"/>
      <c r="B16" s="115"/>
      <c r="C16" s="114"/>
      <c r="D16" s="48"/>
      <c r="E16" s="116"/>
      <c r="F16" s="117"/>
      <c r="G16" s="118"/>
    </row>
    <row r="17" spans="1:7" s="76" customFormat="1" ht="15.75" x14ac:dyDescent="0.25">
      <c r="A17" s="114"/>
      <c r="B17" s="115"/>
      <c r="C17" s="114"/>
      <c r="D17" s="48"/>
      <c r="E17" s="116"/>
      <c r="F17" s="117"/>
      <c r="G17" s="118"/>
    </row>
    <row r="18" spans="1:7" s="76" customFormat="1" ht="15.75" x14ac:dyDescent="0.25">
      <c r="A18" s="114"/>
      <c r="B18" s="115"/>
      <c r="C18" s="114"/>
      <c r="D18" s="48"/>
      <c r="E18" s="116"/>
      <c r="F18" s="117"/>
      <c r="G18" s="118"/>
    </row>
    <row r="19" spans="1:7" ht="21" thickBot="1" x14ac:dyDescent="0.3">
      <c r="A19" s="480" t="s">
        <v>24</v>
      </c>
      <c r="B19" s="481"/>
      <c r="C19" s="481"/>
      <c r="D19" s="481"/>
      <c r="E19" s="482"/>
      <c r="F19" s="53">
        <f>SUM(F9:F18)</f>
        <v>0</v>
      </c>
      <c r="G19" s="76"/>
    </row>
    <row r="20" spans="1:7" x14ac:dyDescent="0.25">
      <c r="A20" s="76"/>
      <c r="B20" s="76"/>
      <c r="C20" s="76"/>
      <c r="D20" s="76"/>
      <c r="E20" s="76"/>
      <c r="F20" s="76"/>
      <c r="G20" s="76"/>
    </row>
  </sheetData>
  <mergeCells count="5">
    <mergeCell ref="A5:F5"/>
    <mergeCell ref="A6:G6"/>
    <mergeCell ref="A19:E19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316"/>
  <sheetViews>
    <sheetView zoomScale="70" zoomScaleNormal="70" workbookViewId="0">
      <selection activeCell="H6" sqref="H6:H313"/>
    </sheetView>
  </sheetViews>
  <sheetFormatPr defaultRowHeight="15.75" x14ac:dyDescent="0.25"/>
  <cols>
    <col min="1" max="1" width="4.140625" style="259" customWidth="1"/>
    <col min="2" max="2" width="4.7109375" style="260" customWidth="1"/>
    <col min="3" max="3" width="9" style="259" customWidth="1"/>
    <col min="4" max="4" width="15.85546875" style="175" customWidth="1"/>
    <col min="5" max="5" width="5" style="175" bestFit="1" customWidth="1"/>
    <col min="6" max="6" width="47.42578125" style="261" customWidth="1"/>
    <col min="7" max="7" width="4.5703125" style="262" customWidth="1"/>
    <col min="8" max="8" width="10.5703125" style="263" bestFit="1" customWidth="1"/>
    <col min="9" max="9" width="9.42578125" style="259" customWidth="1"/>
    <col min="10" max="10" width="13.140625" style="268" customWidth="1"/>
    <col min="11" max="11" width="13.28515625" style="271" customWidth="1"/>
    <col min="12" max="12" width="8" style="270" customWidth="1"/>
    <col min="13" max="13" width="15.5703125" style="175" customWidth="1"/>
    <col min="14" max="14" width="11.140625" style="175" customWidth="1"/>
    <col min="15" max="15" width="9.140625" style="175" customWidth="1"/>
    <col min="16" max="16" width="10.140625" style="175" customWidth="1"/>
    <col min="17" max="17" width="21.42578125" style="175" customWidth="1"/>
    <col min="18" max="49" width="9.140625" style="175" customWidth="1"/>
    <col min="50" max="50" width="11.42578125" style="175" bestFit="1" customWidth="1"/>
    <col min="51" max="16384" width="9.140625" style="175"/>
  </cols>
  <sheetData>
    <row r="1" spans="1:50" s="309" customFormat="1" ht="27" customHeight="1" thickBot="1" x14ac:dyDescent="0.3">
      <c r="A1" s="306" t="s">
        <v>48</v>
      </c>
      <c r="B1" s="307"/>
      <c r="C1" s="308"/>
      <c r="D1" s="492" t="s">
        <v>545</v>
      </c>
      <c r="E1" s="492"/>
      <c r="F1" s="492"/>
      <c r="G1" s="492"/>
      <c r="H1" s="492"/>
      <c r="I1" s="492"/>
      <c r="J1" s="492"/>
      <c r="K1" s="492"/>
      <c r="L1" s="492"/>
      <c r="M1" s="492"/>
      <c r="N1" s="492"/>
      <c r="O1" s="492"/>
      <c r="P1" s="492"/>
      <c r="Q1" s="492"/>
    </row>
    <row r="2" spans="1:50" ht="62.25" customHeight="1" thickBot="1" x14ac:dyDescent="0.3">
      <c r="A2" s="493" t="s">
        <v>544</v>
      </c>
      <c r="B2" s="494"/>
      <c r="C2" s="494"/>
      <c r="D2" s="494"/>
      <c r="E2" s="494"/>
      <c r="F2" s="494"/>
      <c r="G2" s="494"/>
      <c r="H2" s="494"/>
      <c r="I2" s="494"/>
      <c r="J2" s="494"/>
      <c r="K2" s="494"/>
      <c r="L2" s="494"/>
      <c r="M2" s="494"/>
      <c r="N2" s="494"/>
      <c r="O2" s="494"/>
      <c r="P2" s="494"/>
      <c r="Q2" s="495"/>
    </row>
    <row r="3" spans="1:50" ht="61.5" customHeight="1" thickBot="1" x14ac:dyDescent="0.3">
      <c r="A3" s="504" t="s">
        <v>550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6"/>
    </row>
    <row r="4" spans="1:50" s="181" customFormat="1" ht="120" customHeight="1" thickBot="1" x14ac:dyDescent="0.3">
      <c r="A4" s="176" t="s">
        <v>176</v>
      </c>
      <c r="B4" s="176" t="s">
        <v>177</v>
      </c>
      <c r="C4" s="177" t="s">
        <v>178</v>
      </c>
      <c r="D4" s="178" t="s">
        <v>576</v>
      </c>
      <c r="E4" s="178" t="s">
        <v>179</v>
      </c>
      <c r="F4" s="178" t="s">
        <v>180</v>
      </c>
      <c r="G4" s="178" t="s">
        <v>181</v>
      </c>
      <c r="H4" s="179" t="s">
        <v>182</v>
      </c>
      <c r="I4" s="179" t="s">
        <v>183</v>
      </c>
      <c r="J4" s="179" t="s">
        <v>184</v>
      </c>
      <c r="K4" s="178" t="s">
        <v>185</v>
      </c>
      <c r="L4" s="180" t="s">
        <v>186</v>
      </c>
      <c r="M4" s="273" t="s">
        <v>187</v>
      </c>
      <c r="N4" s="273" t="s">
        <v>535</v>
      </c>
      <c r="O4" s="272" t="s">
        <v>541</v>
      </c>
      <c r="P4" s="274" t="s">
        <v>540</v>
      </c>
      <c r="Q4" s="310" t="s">
        <v>534</v>
      </c>
    </row>
    <row r="5" spans="1:50" ht="14.25" customHeight="1" thickBot="1" x14ac:dyDescent="0.3">
      <c r="A5" s="182">
        <v>1</v>
      </c>
      <c r="B5" s="183">
        <v>2</v>
      </c>
      <c r="C5" s="183">
        <v>3</v>
      </c>
      <c r="D5" s="182">
        <v>4</v>
      </c>
      <c r="E5" s="183">
        <v>5</v>
      </c>
      <c r="F5" s="183">
        <v>6</v>
      </c>
      <c r="G5" s="182">
        <v>7</v>
      </c>
      <c r="H5" s="183">
        <v>8</v>
      </c>
      <c r="I5" s="183">
        <v>9</v>
      </c>
      <c r="J5" s="182">
        <v>10</v>
      </c>
      <c r="K5" s="183">
        <v>11</v>
      </c>
      <c r="L5" s="183">
        <v>12</v>
      </c>
      <c r="M5" s="182">
        <v>13</v>
      </c>
      <c r="N5" s="183">
        <v>14</v>
      </c>
      <c r="O5" s="183">
        <v>15</v>
      </c>
      <c r="P5" s="182">
        <v>16</v>
      </c>
      <c r="Q5" s="183">
        <v>17</v>
      </c>
    </row>
    <row r="6" spans="1:50" ht="27" customHeight="1" thickBot="1" x14ac:dyDescent="0.4">
      <c r="A6" s="184">
        <v>1</v>
      </c>
      <c r="B6" s="185">
        <v>1</v>
      </c>
      <c r="C6" s="186">
        <v>100002471</v>
      </c>
      <c r="D6" s="507" t="s">
        <v>188</v>
      </c>
      <c r="E6" s="187" t="s">
        <v>189</v>
      </c>
      <c r="F6" s="188" t="s">
        <v>190</v>
      </c>
      <c r="G6" s="189" t="s">
        <v>191</v>
      </c>
      <c r="H6" s="284">
        <v>1</v>
      </c>
      <c r="I6" s="190">
        <v>3878</v>
      </c>
      <c r="J6" s="191">
        <f>I6*1.2</f>
        <v>4653.5999999999995</v>
      </c>
      <c r="K6" s="293">
        <f t="shared" ref="K6:K69" si="0">J6*H6</f>
        <v>4653.5999999999995</v>
      </c>
      <c r="L6" s="486">
        <f>SUM(K6:K7)</f>
        <v>5224.7999999999993</v>
      </c>
      <c r="M6" s="275"/>
      <c r="N6" s="276"/>
      <c r="O6" s="277">
        <f>K6*N6</f>
        <v>0</v>
      </c>
      <c r="P6" s="278"/>
      <c r="Q6" s="279" t="str">
        <f>IF(N6&gt;H6,"П Е Р Е Б О Р -  см.сколько осталось на складе стлб 8","укажите примерную дату выкупа в стлб 16")</f>
        <v>укажите примерную дату выкупа в стлб 16</v>
      </c>
      <c r="AX6" s="195">
        <v>4576.2719999999999</v>
      </c>
    </row>
    <row r="7" spans="1:50" ht="26.25" thickBot="1" x14ac:dyDescent="0.4">
      <c r="A7" s="196">
        <v>2</v>
      </c>
      <c r="B7" s="197">
        <v>2</v>
      </c>
      <c r="C7" s="198">
        <v>100000596</v>
      </c>
      <c r="D7" s="508"/>
      <c r="E7" s="199" t="s">
        <v>189</v>
      </c>
      <c r="F7" s="200" t="s">
        <v>192</v>
      </c>
      <c r="G7" s="201" t="s">
        <v>191</v>
      </c>
      <c r="H7" s="285">
        <v>2</v>
      </c>
      <c r="I7" s="202">
        <v>238</v>
      </c>
      <c r="J7" s="203">
        <f t="shared" ref="J7:J70" si="1">I7*1.2</f>
        <v>285.59999999999997</v>
      </c>
      <c r="K7" s="294">
        <f t="shared" si="0"/>
        <v>571.19999999999993</v>
      </c>
      <c r="L7" s="488"/>
      <c r="M7" s="192"/>
      <c r="N7" s="204"/>
      <c r="O7" s="193">
        <f t="shared" ref="O7:O70" si="2">K7*N7</f>
        <v>0</v>
      </c>
      <c r="P7" s="194"/>
      <c r="Q7" s="279" t="str">
        <f t="shared" ref="Q7:Q70" si="3">IF(N7&gt;H7,"П Е Р Е Б О Р -  см.сколько осталось на складе стлб 8","укажите примерную дату выкупа в стлб 16")</f>
        <v>укажите примерную дату выкупа в стлб 16</v>
      </c>
      <c r="AX7" s="195">
        <v>560.00400000000002</v>
      </c>
    </row>
    <row r="8" spans="1:50" s="209" customFormat="1" ht="26.25" thickBot="1" x14ac:dyDescent="0.4">
      <c r="A8" s="205">
        <v>3</v>
      </c>
      <c r="B8" s="185">
        <v>1</v>
      </c>
      <c r="C8" s="206">
        <v>100004577</v>
      </c>
      <c r="D8" s="489" t="s">
        <v>193</v>
      </c>
      <c r="E8" s="207" t="s">
        <v>194</v>
      </c>
      <c r="F8" s="188" t="s">
        <v>195</v>
      </c>
      <c r="G8" s="189" t="s">
        <v>191</v>
      </c>
      <c r="H8" s="284">
        <v>2</v>
      </c>
      <c r="I8" s="190">
        <v>4265</v>
      </c>
      <c r="J8" s="191">
        <f t="shared" si="1"/>
        <v>5118</v>
      </c>
      <c r="K8" s="293">
        <f t="shared" si="0"/>
        <v>10236</v>
      </c>
      <c r="L8" s="509">
        <f>SUM(K8:K9)</f>
        <v>13623.6</v>
      </c>
      <c r="M8" s="208"/>
      <c r="N8" s="204"/>
      <c r="O8" s="193">
        <f t="shared" si="2"/>
        <v>0</v>
      </c>
      <c r="P8" s="194"/>
      <c r="Q8" s="279" t="str">
        <f t="shared" si="3"/>
        <v>укажите примерную дату выкупа в стлб 16</v>
      </c>
      <c r="AX8" s="195">
        <v>10067.784</v>
      </c>
    </row>
    <row r="9" spans="1:50" ht="23.25" customHeight="1" thickBot="1" x14ac:dyDescent="0.4">
      <c r="A9" s="205">
        <v>4</v>
      </c>
      <c r="B9" s="197">
        <v>2</v>
      </c>
      <c r="C9" s="210">
        <v>100004516</v>
      </c>
      <c r="D9" s="491"/>
      <c r="E9" s="211" t="s">
        <v>194</v>
      </c>
      <c r="F9" s="200" t="s">
        <v>196</v>
      </c>
      <c r="G9" s="201" t="s">
        <v>191</v>
      </c>
      <c r="H9" s="298">
        <v>1</v>
      </c>
      <c r="I9" s="202">
        <v>2823</v>
      </c>
      <c r="J9" s="203">
        <f t="shared" si="1"/>
        <v>3387.6</v>
      </c>
      <c r="K9" s="302">
        <f t="shared" si="0"/>
        <v>3387.6</v>
      </c>
      <c r="L9" s="510"/>
      <c r="M9" s="208"/>
      <c r="N9" s="204"/>
      <c r="O9" s="193">
        <f t="shared" si="2"/>
        <v>0</v>
      </c>
      <c r="P9" s="194"/>
      <c r="Q9" s="279" t="str">
        <f t="shared" si="3"/>
        <v>укажите примерную дату выкупа в стлб 16</v>
      </c>
      <c r="AX9" s="195">
        <v>3331.0320000000002</v>
      </c>
    </row>
    <row r="10" spans="1:50" ht="15" customHeight="1" thickBot="1" x14ac:dyDescent="0.4">
      <c r="A10" s="205">
        <v>5</v>
      </c>
      <c r="B10" s="185">
        <v>1</v>
      </c>
      <c r="C10" s="206">
        <v>100004281</v>
      </c>
      <c r="D10" s="489" t="s">
        <v>197</v>
      </c>
      <c r="E10" s="207" t="s">
        <v>198</v>
      </c>
      <c r="F10" s="188" t="s">
        <v>199</v>
      </c>
      <c r="G10" s="189" t="s">
        <v>191</v>
      </c>
      <c r="H10" s="284">
        <v>50</v>
      </c>
      <c r="I10" s="190">
        <v>78</v>
      </c>
      <c r="J10" s="191">
        <f t="shared" si="1"/>
        <v>93.6</v>
      </c>
      <c r="K10" s="293">
        <f t="shared" si="0"/>
        <v>4680</v>
      </c>
      <c r="L10" s="486">
        <f>SUM(K10:K15)</f>
        <v>19866</v>
      </c>
      <c r="M10" s="212"/>
      <c r="N10" s="204"/>
      <c r="O10" s="193">
        <f t="shared" si="2"/>
        <v>0</v>
      </c>
      <c r="P10" s="194"/>
      <c r="Q10" s="279" t="str">
        <f t="shared" si="3"/>
        <v>укажите примерную дату выкупа в стлб 16</v>
      </c>
      <c r="AX10" s="195">
        <v>4575.5280000000002</v>
      </c>
    </row>
    <row r="11" spans="1:50" s="209" customFormat="1" ht="26.25" thickBot="1" x14ac:dyDescent="0.4">
      <c r="A11" s="205">
        <v>6</v>
      </c>
      <c r="B11" s="213">
        <v>2</v>
      </c>
      <c r="C11" s="214">
        <v>100004282</v>
      </c>
      <c r="D11" s="490"/>
      <c r="E11" s="215" t="s">
        <v>198</v>
      </c>
      <c r="F11" s="216" t="s">
        <v>200</v>
      </c>
      <c r="G11" s="217" t="s">
        <v>191</v>
      </c>
      <c r="H11" s="286">
        <v>128</v>
      </c>
      <c r="I11" s="218">
        <v>40</v>
      </c>
      <c r="J11" s="219">
        <f t="shared" si="1"/>
        <v>48</v>
      </c>
      <c r="K11" s="295">
        <f t="shared" si="0"/>
        <v>6144</v>
      </c>
      <c r="L11" s="487"/>
      <c r="M11" s="212"/>
      <c r="N11" s="220"/>
      <c r="O11" s="193">
        <f t="shared" si="2"/>
        <v>0</v>
      </c>
      <c r="P11" s="194"/>
      <c r="Q11" s="279" t="str">
        <f t="shared" si="3"/>
        <v>укажите примерную дату выкупа в стлб 16</v>
      </c>
      <c r="AX11" s="195">
        <v>5894.0759999999991</v>
      </c>
    </row>
    <row r="12" spans="1:50" ht="15" customHeight="1" thickBot="1" x14ac:dyDescent="0.4">
      <c r="A12" s="205">
        <v>7</v>
      </c>
      <c r="B12" s="213">
        <v>3</v>
      </c>
      <c r="C12" s="214">
        <v>100004283</v>
      </c>
      <c r="D12" s="490"/>
      <c r="E12" s="215" t="s">
        <v>198</v>
      </c>
      <c r="F12" s="216" t="s">
        <v>201</v>
      </c>
      <c r="G12" s="217" t="s">
        <v>191</v>
      </c>
      <c r="H12" s="286">
        <v>80</v>
      </c>
      <c r="I12" s="218">
        <v>50</v>
      </c>
      <c r="J12" s="219">
        <f t="shared" si="1"/>
        <v>60</v>
      </c>
      <c r="K12" s="295">
        <f t="shared" si="0"/>
        <v>4800</v>
      </c>
      <c r="L12" s="487"/>
      <c r="M12" s="212"/>
      <c r="N12" s="204"/>
      <c r="O12" s="193">
        <f t="shared" si="2"/>
        <v>0</v>
      </c>
      <c r="P12" s="194"/>
      <c r="Q12" s="279" t="str">
        <f t="shared" si="3"/>
        <v>укажите примерную дату выкупа в стлб 16</v>
      </c>
      <c r="AX12" s="195">
        <v>4708.08</v>
      </c>
    </row>
    <row r="13" spans="1:50" ht="26.25" thickBot="1" x14ac:dyDescent="0.4">
      <c r="A13" s="205">
        <v>8</v>
      </c>
      <c r="B13" s="213">
        <v>4</v>
      </c>
      <c r="C13" s="214">
        <v>100004284</v>
      </c>
      <c r="D13" s="490"/>
      <c r="E13" s="215" t="s">
        <v>198</v>
      </c>
      <c r="F13" s="216" t="s">
        <v>202</v>
      </c>
      <c r="G13" s="217" t="s">
        <v>191</v>
      </c>
      <c r="H13" s="286">
        <v>43</v>
      </c>
      <c r="I13" s="218">
        <v>34</v>
      </c>
      <c r="J13" s="219">
        <f t="shared" si="1"/>
        <v>40.799999999999997</v>
      </c>
      <c r="K13" s="295">
        <f t="shared" si="0"/>
        <v>1754.3999999999999</v>
      </c>
      <c r="L13" s="487"/>
      <c r="M13" s="208"/>
      <c r="N13" s="204"/>
      <c r="O13" s="193">
        <f t="shared" si="2"/>
        <v>0</v>
      </c>
      <c r="P13" s="194"/>
      <c r="Q13" s="279" t="str">
        <f t="shared" si="3"/>
        <v>укажите примерную дату выкупа в стлб 16</v>
      </c>
      <c r="AX13" s="195">
        <v>1704.9599999999998</v>
      </c>
    </row>
    <row r="14" spans="1:50" ht="26.25" thickBot="1" x14ac:dyDescent="0.4">
      <c r="A14" s="205">
        <v>9</v>
      </c>
      <c r="B14" s="213">
        <v>5</v>
      </c>
      <c r="C14" s="214">
        <v>100004912</v>
      </c>
      <c r="D14" s="491"/>
      <c r="E14" s="215" t="s">
        <v>198</v>
      </c>
      <c r="F14" s="216" t="s">
        <v>203</v>
      </c>
      <c r="G14" s="217" t="s">
        <v>191</v>
      </c>
      <c r="H14" s="286">
        <v>12</v>
      </c>
      <c r="I14" s="218">
        <v>65</v>
      </c>
      <c r="J14" s="219">
        <f t="shared" si="1"/>
        <v>78</v>
      </c>
      <c r="K14" s="295">
        <f t="shared" si="0"/>
        <v>936</v>
      </c>
      <c r="L14" s="487"/>
      <c r="M14" s="212"/>
      <c r="N14" s="204"/>
      <c r="O14" s="193">
        <f t="shared" si="2"/>
        <v>0</v>
      </c>
      <c r="P14" s="194"/>
      <c r="Q14" s="279" t="str">
        <f t="shared" si="3"/>
        <v>укажите примерную дату выкупа в стлб 16</v>
      </c>
      <c r="AX14" s="195">
        <v>903.06</v>
      </c>
    </row>
    <row r="15" spans="1:50" ht="36.75" thickBot="1" x14ac:dyDescent="0.4">
      <c r="A15" s="205">
        <v>10</v>
      </c>
      <c r="B15" s="197">
        <v>6</v>
      </c>
      <c r="C15" s="221">
        <v>100005675</v>
      </c>
      <c r="D15" s="222" t="s">
        <v>204</v>
      </c>
      <c r="E15" s="223" t="s">
        <v>205</v>
      </c>
      <c r="F15" s="224" t="s">
        <v>206</v>
      </c>
      <c r="G15" s="225" t="s">
        <v>207</v>
      </c>
      <c r="H15" s="287">
        <v>1</v>
      </c>
      <c r="I15" s="202">
        <v>1293</v>
      </c>
      <c r="J15" s="203">
        <f t="shared" si="1"/>
        <v>1551.6</v>
      </c>
      <c r="K15" s="294">
        <f t="shared" si="0"/>
        <v>1551.6</v>
      </c>
      <c r="L15" s="488"/>
      <c r="M15" s="208"/>
      <c r="N15" s="204"/>
      <c r="O15" s="193">
        <f t="shared" si="2"/>
        <v>0</v>
      </c>
      <c r="P15" s="194"/>
      <c r="Q15" s="279" t="str">
        <f t="shared" si="3"/>
        <v>укажите примерную дату выкупа в стлб 16</v>
      </c>
      <c r="AX15" s="195">
        <v>1526.0040000000001</v>
      </c>
    </row>
    <row r="16" spans="1:50" ht="26.25" thickBot="1" x14ac:dyDescent="0.4">
      <c r="A16" s="205">
        <v>11</v>
      </c>
      <c r="B16" s="185">
        <v>1</v>
      </c>
      <c r="C16" s="206">
        <v>100006426</v>
      </c>
      <c r="D16" s="512" t="s">
        <v>208</v>
      </c>
      <c r="E16" s="207" t="s">
        <v>209</v>
      </c>
      <c r="F16" s="188" t="s">
        <v>210</v>
      </c>
      <c r="G16" s="189" t="s">
        <v>191</v>
      </c>
      <c r="H16" s="284">
        <v>1</v>
      </c>
      <c r="I16" s="190">
        <v>33872</v>
      </c>
      <c r="J16" s="191">
        <f t="shared" si="1"/>
        <v>40646.400000000001</v>
      </c>
      <c r="K16" s="293">
        <f t="shared" si="0"/>
        <v>40646.400000000001</v>
      </c>
      <c r="L16" s="486">
        <f>SUM(K16:K34)</f>
        <v>187723.19999999998</v>
      </c>
      <c r="M16" s="212"/>
      <c r="N16" s="220"/>
      <c r="O16" s="193">
        <f t="shared" si="2"/>
        <v>0</v>
      </c>
      <c r="P16" s="194"/>
      <c r="Q16" s="279" t="str">
        <f t="shared" si="3"/>
        <v>укажите примерную дату выкупа в стлб 16</v>
      </c>
      <c r="AX16" s="195">
        <v>39980.003999999994</v>
      </c>
    </row>
    <row r="17" spans="1:50" s="29" customFormat="1" ht="26.25" thickBot="1" x14ac:dyDescent="0.4">
      <c r="A17" s="205">
        <v>12</v>
      </c>
      <c r="B17" s="213">
        <v>2</v>
      </c>
      <c r="C17" s="214">
        <v>100000158</v>
      </c>
      <c r="D17" s="513"/>
      <c r="E17" s="215" t="s">
        <v>209</v>
      </c>
      <c r="F17" s="216" t="s">
        <v>211</v>
      </c>
      <c r="G17" s="217" t="s">
        <v>191</v>
      </c>
      <c r="H17" s="286">
        <v>11</v>
      </c>
      <c r="I17" s="218">
        <v>2180</v>
      </c>
      <c r="J17" s="219">
        <f t="shared" si="1"/>
        <v>2616</v>
      </c>
      <c r="K17" s="295">
        <f t="shared" si="0"/>
        <v>28776</v>
      </c>
      <c r="L17" s="487"/>
      <c r="M17" s="212"/>
      <c r="N17" s="226"/>
      <c r="O17" s="193">
        <f t="shared" si="2"/>
        <v>0</v>
      </c>
      <c r="P17" s="194"/>
      <c r="Q17" s="279" t="str">
        <f t="shared" si="3"/>
        <v>укажите примерную дату выкупа в стлб 16</v>
      </c>
      <c r="AX17" s="195">
        <v>28292.376</v>
      </c>
    </row>
    <row r="18" spans="1:50" s="209" customFormat="1" ht="26.25" thickBot="1" x14ac:dyDescent="0.4">
      <c r="A18" s="205">
        <v>13</v>
      </c>
      <c r="B18" s="213">
        <v>3</v>
      </c>
      <c r="C18" s="214">
        <v>100000203</v>
      </c>
      <c r="D18" s="513"/>
      <c r="E18" s="215" t="s">
        <v>209</v>
      </c>
      <c r="F18" s="216" t="s">
        <v>212</v>
      </c>
      <c r="G18" s="217" t="s">
        <v>191</v>
      </c>
      <c r="H18" s="286">
        <v>7</v>
      </c>
      <c r="I18" s="218">
        <v>3085</v>
      </c>
      <c r="J18" s="219">
        <f t="shared" si="1"/>
        <v>3702</v>
      </c>
      <c r="K18" s="295">
        <f t="shared" si="0"/>
        <v>25914</v>
      </c>
      <c r="L18" s="487"/>
      <c r="M18" s="212"/>
      <c r="N18" s="204"/>
      <c r="O18" s="193">
        <f t="shared" si="2"/>
        <v>0</v>
      </c>
      <c r="P18" s="194"/>
      <c r="Q18" s="279" t="str">
        <f t="shared" si="3"/>
        <v>укажите примерную дату выкупа в стлб 16</v>
      </c>
      <c r="AX18" s="195">
        <v>25488.348000000002</v>
      </c>
    </row>
    <row r="19" spans="1:50" ht="26.25" thickBot="1" x14ac:dyDescent="0.4">
      <c r="A19" s="205">
        <v>14</v>
      </c>
      <c r="B19" s="213">
        <v>4</v>
      </c>
      <c r="C19" s="214">
        <v>100006665</v>
      </c>
      <c r="D19" s="513"/>
      <c r="E19" s="215" t="s">
        <v>209</v>
      </c>
      <c r="F19" s="216" t="s">
        <v>213</v>
      </c>
      <c r="G19" s="217" t="s">
        <v>191</v>
      </c>
      <c r="H19" s="286">
        <v>1</v>
      </c>
      <c r="I19" s="218">
        <v>13697</v>
      </c>
      <c r="J19" s="219">
        <f t="shared" si="1"/>
        <v>16436.399999999998</v>
      </c>
      <c r="K19" s="295">
        <f t="shared" si="0"/>
        <v>16436.399999999998</v>
      </c>
      <c r="L19" s="487"/>
      <c r="M19" s="212"/>
      <c r="N19" s="226"/>
      <c r="O19" s="193">
        <f t="shared" si="2"/>
        <v>0</v>
      </c>
      <c r="P19" s="194"/>
      <c r="Q19" s="279" t="str">
        <f t="shared" si="3"/>
        <v>укажите примерную дату выкупа в стлб 16</v>
      </c>
      <c r="AX19" s="195">
        <v>16166.663999999999</v>
      </c>
    </row>
    <row r="20" spans="1:50" ht="26.25" thickBot="1" x14ac:dyDescent="0.4">
      <c r="A20" s="205">
        <v>15</v>
      </c>
      <c r="B20" s="213">
        <v>5</v>
      </c>
      <c r="C20" s="214">
        <v>100000196</v>
      </c>
      <c r="D20" s="513"/>
      <c r="E20" s="215" t="s">
        <v>209</v>
      </c>
      <c r="F20" s="216" t="s">
        <v>214</v>
      </c>
      <c r="G20" s="217" t="s">
        <v>191</v>
      </c>
      <c r="H20" s="286">
        <v>7</v>
      </c>
      <c r="I20" s="218">
        <v>1710</v>
      </c>
      <c r="J20" s="219">
        <f t="shared" si="1"/>
        <v>2052</v>
      </c>
      <c r="K20" s="295">
        <f t="shared" si="0"/>
        <v>14364</v>
      </c>
      <c r="L20" s="487"/>
      <c r="M20" s="212"/>
      <c r="N20" s="204"/>
      <c r="O20" s="193">
        <f t="shared" si="2"/>
        <v>0</v>
      </c>
      <c r="P20" s="194"/>
      <c r="Q20" s="279" t="str">
        <f t="shared" si="3"/>
        <v>укажите примерную дату выкупа в стлб 16</v>
      </c>
      <c r="AX20" s="195">
        <v>14119.355999999998</v>
      </c>
    </row>
    <row r="21" spans="1:50" ht="26.25" thickBot="1" x14ac:dyDescent="0.4">
      <c r="A21" s="205">
        <v>16</v>
      </c>
      <c r="B21" s="213">
        <v>6</v>
      </c>
      <c r="C21" s="214">
        <v>100000177</v>
      </c>
      <c r="D21" s="513"/>
      <c r="E21" s="215" t="s">
        <v>209</v>
      </c>
      <c r="F21" s="216" t="s">
        <v>215</v>
      </c>
      <c r="G21" s="217" t="s">
        <v>191</v>
      </c>
      <c r="H21" s="286">
        <v>2</v>
      </c>
      <c r="I21" s="218">
        <v>4942</v>
      </c>
      <c r="J21" s="219">
        <f t="shared" si="1"/>
        <v>5930.4</v>
      </c>
      <c r="K21" s="295">
        <f t="shared" si="0"/>
        <v>11860.8</v>
      </c>
      <c r="L21" s="487"/>
      <c r="M21" s="208"/>
      <c r="N21" s="204"/>
      <c r="O21" s="193">
        <f t="shared" si="2"/>
        <v>0</v>
      </c>
      <c r="P21" s="194"/>
      <c r="Q21" s="279" t="str">
        <f t="shared" si="3"/>
        <v>укажите примерную дату выкупа в стлб 16</v>
      </c>
      <c r="AX21" s="195">
        <v>11664.407999999999</v>
      </c>
    </row>
    <row r="22" spans="1:50" ht="26.25" thickBot="1" x14ac:dyDescent="0.4">
      <c r="A22" s="205">
        <v>17</v>
      </c>
      <c r="B22" s="213">
        <v>7</v>
      </c>
      <c r="C22" s="214">
        <v>100000198</v>
      </c>
      <c r="D22" s="513"/>
      <c r="E22" s="215" t="s">
        <v>209</v>
      </c>
      <c r="F22" s="216" t="s">
        <v>216</v>
      </c>
      <c r="G22" s="217" t="s">
        <v>191</v>
      </c>
      <c r="H22" s="286">
        <v>4</v>
      </c>
      <c r="I22" s="218">
        <v>2163</v>
      </c>
      <c r="J22" s="219">
        <f t="shared" si="1"/>
        <v>2595.6</v>
      </c>
      <c r="K22" s="295">
        <f t="shared" si="0"/>
        <v>10382.4</v>
      </c>
      <c r="L22" s="487"/>
      <c r="M22" s="208"/>
      <c r="N22" s="204"/>
      <c r="O22" s="193">
        <f t="shared" si="2"/>
        <v>0</v>
      </c>
      <c r="P22" s="194"/>
      <c r="Q22" s="279" t="str">
        <f t="shared" si="3"/>
        <v>укажите примерную дату выкупа в стлб 16</v>
      </c>
      <c r="AX22" s="195">
        <v>10211.255999999999</v>
      </c>
    </row>
    <row r="23" spans="1:50" ht="26.25" thickBot="1" x14ac:dyDescent="0.4">
      <c r="A23" s="205">
        <v>18</v>
      </c>
      <c r="B23" s="213">
        <v>8</v>
      </c>
      <c r="C23" s="214">
        <v>100000182</v>
      </c>
      <c r="D23" s="513"/>
      <c r="E23" s="215" t="s">
        <v>209</v>
      </c>
      <c r="F23" s="216" t="s">
        <v>217</v>
      </c>
      <c r="G23" s="217" t="s">
        <v>191</v>
      </c>
      <c r="H23" s="286">
        <v>2</v>
      </c>
      <c r="I23" s="218">
        <v>3970</v>
      </c>
      <c r="J23" s="219">
        <f t="shared" si="1"/>
        <v>4764</v>
      </c>
      <c r="K23" s="295">
        <f t="shared" si="0"/>
        <v>9528</v>
      </c>
      <c r="L23" s="487"/>
      <c r="M23" s="208"/>
      <c r="N23" s="204"/>
      <c r="O23" s="193">
        <f t="shared" si="2"/>
        <v>0</v>
      </c>
      <c r="P23" s="194"/>
      <c r="Q23" s="279" t="str">
        <f t="shared" si="3"/>
        <v>укажите примерную дату выкупа в стлб 16</v>
      </c>
      <c r="AX23" s="195">
        <v>9370.0079999999998</v>
      </c>
    </row>
    <row r="24" spans="1:50" ht="26.25" thickBot="1" x14ac:dyDescent="0.4">
      <c r="A24" s="205">
        <v>19</v>
      </c>
      <c r="B24" s="213">
        <v>9</v>
      </c>
      <c r="C24" s="214">
        <v>100000210</v>
      </c>
      <c r="D24" s="513"/>
      <c r="E24" s="215" t="s">
        <v>209</v>
      </c>
      <c r="F24" s="216" t="s">
        <v>218</v>
      </c>
      <c r="G24" s="217" t="s">
        <v>191</v>
      </c>
      <c r="H24" s="286">
        <v>3</v>
      </c>
      <c r="I24" s="218">
        <v>571</v>
      </c>
      <c r="J24" s="219">
        <f t="shared" si="1"/>
        <v>685.19999999999993</v>
      </c>
      <c r="K24" s="295">
        <f t="shared" si="0"/>
        <v>2055.6</v>
      </c>
      <c r="L24" s="487"/>
      <c r="M24" s="208"/>
      <c r="N24" s="204"/>
      <c r="O24" s="193">
        <f t="shared" si="2"/>
        <v>0</v>
      </c>
      <c r="P24" s="194"/>
      <c r="Q24" s="279" t="str">
        <f t="shared" si="3"/>
        <v>укажите примерную дату выкупа в стлб 16</v>
      </c>
      <c r="AX24" s="195">
        <v>2022.7079999999999</v>
      </c>
    </row>
    <row r="25" spans="1:50" ht="26.25" thickBot="1" x14ac:dyDescent="0.4">
      <c r="A25" s="205">
        <v>20</v>
      </c>
      <c r="B25" s="213">
        <v>10</v>
      </c>
      <c r="C25" s="214">
        <v>100000191</v>
      </c>
      <c r="D25" s="513"/>
      <c r="E25" s="215" t="s">
        <v>209</v>
      </c>
      <c r="F25" s="216" t="s">
        <v>219</v>
      </c>
      <c r="G25" s="217" t="s">
        <v>191</v>
      </c>
      <c r="H25" s="286">
        <v>6</v>
      </c>
      <c r="I25" s="218">
        <v>243</v>
      </c>
      <c r="J25" s="219">
        <f t="shared" si="1"/>
        <v>291.59999999999997</v>
      </c>
      <c r="K25" s="295">
        <f t="shared" si="0"/>
        <v>1749.6</v>
      </c>
      <c r="L25" s="487"/>
      <c r="M25" s="208"/>
      <c r="N25" s="204"/>
      <c r="O25" s="193">
        <f t="shared" si="2"/>
        <v>0</v>
      </c>
      <c r="P25" s="194"/>
      <c r="Q25" s="279" t="str">
        <f t="shared" si="3"/>
        <v>укажите примерную дату выкупа в стлб 16</v>
      </c>
      <c r="AX25" s="195">
        <v>1718.0640000000001</v>
      </c>
    </row>
    <row r="26" spans="1:50" ht="26.25" thickBot="1" x14ac:dyDescent="0.4">
      <c r="A26" s="205">
        <v>21</v>
      </c>
      <c r="B26" s="213">
        <v>11</v>
      </c>
      <c r="C26" s="214">
        <v>100000144</v>
      </c>
      <c r="D26" s="513"/>
      <c r="E26" s="215" t="s">
        <v>209</v>
      </c>
      <c r="F26" s="216" t="s">
        <v>220</v>
      </c>
      <c r="G26" s="217" t="s">
        <v>191</v>
      </c>
      <c r="H26" s="286">
        <v>4</v>
      </c>
      <c r="I26" s="218">
        <v>291</v>
      </c>
      <c r="J26" s="219">
        <f t="shared" si="1"/>
        <v>349.2</v>
      </c>
      <c r="K26" s="295">
        <f t="shared" si="0"/>
        <v>1396.8</v>
      </c>
      <c r="L26" s="487"/>
      <c r="M26" s="208"/>
      <c r="N26" s="204"/>
      <c r="O26" s="193">
        <f t="shared" si="2"/>
        <v>0</v>
      </c>
      <c r="P26" s="194"/>
      <c r="Q26" s="279" t="str">
        <f t="shared" si="3"/>
        <v>укажите примерную дату выкупа в стлб 16</v>
      </c>
      <c r="AX26" s="195">
        <v>1370.8439999999998</v>
      </c>
    </row>
    <row r="27" spans="1:50" ht="26.25" thickBot="1" x14ac:dyDescent="0.4">
      <c r="A27" s="205">
        <v>22</v>
      </c>
      <c r="B27" s="213">
        <v>12</v>
      </c>
      <c r="C27" s="214">
        <v>100000167</v>
      </c>
      <c r="D27" s="513"/>
      <c r="E27" s="215" t="s">
        <v>209</v>
      </c>
      <c r="F27" s="216" t="s">
        <v>221</v>
      </c>
      <c r="G27" s="217" t="s">
        <v>191</v>
      </c>
      <c r="H27" s="286">
        <v>5</v>
      </c>
      <c r="I27" s="218">
        <v>128</v>
      </c>
      <c r="J27" s="219">
        <f t="shared" si="1"/>
        <v>153.6</v>
      </c>
      <c r="K27" s="295">
        <f t="shared" si="0"/>
        <v>768</v>
      </c>
      <c r="L27" s="487"/>
      <c r="M27" s="212"/>
      <c r="N27" s="227"/>
      <c r="O27" s="193">
        <f t="shared" si="2"/>
        <v>0</v>
      </c>
      <c r="P27" s="194"/>
      <c r="Q27" s="279" t="str">
        <f t="shared" si="3"/>
        <v>укажите примерную дату выкупа в стлб 16</v>
      </c>
      <c r="AX27" s="195">
        <v>752.53200000000004</v>
      </c>
    </row>
    <row r="28" spans="1:50" ht="26.25" thickBot="1" x14ac:dyDescent="0.4">
      <c r="A28" s="205">
        <v>23</v>
      </c>
      <c r="B28" s="213">
        <v>13</v>
      </c>
      <c r="C28" s="214">
        <v>100000170</v>
      </c>
      <c r="D28" s="513"/>
      <c r="E28" s="215" t="s">
        <v>209</v>
      </c>
      <c r="F28" s="216" t="s">
        <v>222</v>
      </c>
      <c r="G28" s="217" t="s">
        <v>191</v>
      </c>
      <c r="H28" s="286">
        <v>3</v>
      </c>
      <c r="I28" s="218">
        <v>147</v>
      </c>
      <c r="J28" s="219">
        <f t="shared" si="1"/>
        <v>176.4</v>
      </c>
      <c r="K28" s="295">
        <f t="shared" si="0"/>
        <v>529.20000000000005</v>
      </c>
      <c r="L28" s="487"/>
      <c r="M28" s="212"/>
      <c r="N28" s="227"/>
      <c r="O28" s="193">
        <f t="shared" si="2"/>
        <v>0</v>
      </c>
      <c r="P28" s="194"/>
      <c r="Q28" s="279" t="str">
        <f t="shared" si="3"/>
        <v>укажите примерную дату выкупа в стлб 16</v>
      </c>
      <c r="AX28" s="195">
        <v>518.64</v>
      </c>
    </row>
    <row r="29" spans="1:50" ht="26.25" thickBot="1" x14ac:dyDescent="0.4">
      <c r="A29" s="205">
        <v>24</v>
      </c>
      <c r="B29" s="213">
        <v>14</v>
      </c>
      <c r="C29" s="214">
        <v>100000201</v>
      </c>
      <c r="D29" s="513"/>
      <c r="E29" s="215" t="s">
        <v>209</v>
      </c>
      <c r="F29" s="216" t="s">
        <v>223</v>
      </c>
      <c r="G29" s="217" t="s">
        <v>191</v>
      </c>
      <c r="H29" s="299">
        <v>2</v>
      </c>
      <c r="I29" s="218">
        <v>459</v>
      </c>
      <c r="J29" s="219">
        <f t="shared" si="1"/>
        <v>550.79999999999995</v>
      </c>
      <c r="K29" s="303">
        <f t="shared" si="0"/>
        <v>1101.5999999999999</v>
      </c>
      <c r="L29" s="487"/>
      <c r="M29" s="212"/>
      <c r="N29" s="227"/>
      <c r="O29" s="193">
        <f t="shared" si="2"/>
        <v>0</v>
      </c>
      <c r="P29" s="194"/>
      <c r="Q29" s="279" t="str">
        <f t="shared" si="3"/>
        <v>укажите примерную дату выкупа в стлб 16</v>
      </c>
      <c r="AX29" s="195">
        <v>1082.028</v>
      </c>
    </row>
    <row r="30" spans="1:50" ht="26.25" thickBot="1" x14ac:dyDescent="0.4">
      <c r="A30" s="205">
        <v>25</v>
      </c>
      <c r="B30" s="213">
        <v>15</v>
      </c>
      <c r="C30" s="214">
        <v>100006186</v>
      </c>
      <c r="D30" s="513"/>
      <c r="E30" s="215" t="s">
        <v>209</v>
      </c>
      <c r="F30" s="216" t="s">
        <v>224</v>
      </c>
      <c r="G30" s="217" t="s">
        <v>191</v>
      </c>
      <c r="H30" s="299">
        <v>2</v>
      </c>
      <c r="I30" s="218">
        <v>3220</v>
      </c>
      <c r="J30" s="219">
        <f t="shared" si="1"/>
        <v>3864</v>
      </c>
      <c r="K30" s="303">
        <f t="shared" si="0"/>
        <v>7728</v>
      </c>
      <c r="L30" s="487"/>
      <c r="M30" s="212"/>
      <c r="N30" s="220"/>
      <c r="O30" s="193">
        <f t="shared" si="2"/>
        <v>0</v>
      </c>
      <c r="P30" s="194"/>
      <c r="Q30" s="279" t="str">
        <f t="shared" si="3"/>
        <v>укажите примерную дату выкупа в стлб 16</v>
      </c>
      <c r="AX30" s="195">
        <v>7599.9959999999992</v>
      </c>
    </row>
    <row r="31" spans="1:50" ht="26.25" thickBot="1" x14ac:dyDescent="0.4">
      <c r="A31" s="205">
        <v>26</v>
      </c>
      <c r="B31" s="213">
        <v>16</v>
      </c>
      <c r="C31" s="214">
        <v>100006187</v>
      </c>
      <c r="D31" s="513"/>
      <c r="E31" s="215" t="s">
        <v>209</v>
      </c>
      <c r="F31" s="216" t="s">
        <v>225</v>
      </c>
      <c r="G31" s="217" t="s">
        <v>191</v>
      </c>
      <c r="H31" s="299">
        <v>10</v>
      </c>
      <c r="I31" s="218">
        <v>336</v>
      </c>
      <c r="J31" s="219">
        <f t="shared" si="1"/>
        <v>403.2</v>
      </c>
      <c r="K31" s="303">
        <f t="shared" si="0"/>
        <v>4032</v>
      </c>
      <c r="L31" s="487"/>
      <c r="M31" s="212"/>
      <c r="N31" s="204"/>
      <c r="O31" s="193">
        <f t="shared" si="2"/>
        <v>0</v>
      </c>
      <c r="P31" s="194"/>
      <c r="Q31" s="279" t="str">
        <f t="shared" si="3"/>
        <v>укажите примерную дату выкупа в стлб 16</v>
      </c>
      <c r="AX31" s="195">
        <v>3959.4959999999996</v>
      </c>
    </row>
    <row r="32" spans="1:50" ht="26.25" thickBot="1" x14ac:dyDescent="0.4">
      <c r="A32" s="205">
        <v>27</v>
      </c>
      <c r="B32" s="213">
        <v>17</v>
      </c>
      <c r="C32" s="214">
        <v>100006664</v>
      </c>
      <c r="D32" s="513"/>
      <c r="E32" s="215" t="s">
        <v>209</v>
      </c>
      <c r="F32" s="216" t="s">
        <v>226</v>
      </c>
      <c r="G32" s="217" t="s">
        <v>191</v>
      </c>
      <c r="H32" s="299">
        <v>2</v>
      </c>
      <c r="I32" s="218">
        <v>1445</v>
      </c>
      <c r="J32" s="219">
        <f t="shared" si="1"/>
        <v>1734</v>
      </c>
      <c r="K32" s="303">
        <f t="shared" si="0"/>
        <v>3468</v>
      </c>
      <c r="L32" s="487"/>
      <c r="M32" s="212"/>
      <c r="N32" s="204"/>
      <c r="O32" s="193">
        <f t="shared" si="2"/>
        <v>0</v>
      </c>
      <c r="P32" s="194"/>
      <c r="Q32" s="279" t="str">
        <f t="shared" si="3"/>
        <v>укажите примерную дату выкупа в стлб 16</v>
      </c>
      <c r="AX32" s="195">
        <v>3410.76</v>
      </c>
    </row>
    <row r="33" spans="1:50" ht="26.25" thickBot="1" x14ac:dyDescent="0.4">
      <c r="A33" s="205">
        <v>28</v>
      </c>
      <c r="B33" s="213">
        <v>18</v>
      </c>
      <c r="C33" s="214">
        <v>100013461</v>
      </c>
      <c r="D33" s="513"/>
      <c r="E33" s="215" t="s">
        <v>209</v>
      </c>
      <c r="F33" s="216" t="s">
        <v>227</v>
      </c>
      <c r="G33" s="217" t="s">
        <v>191</v>
      </c>
      <c r="H33" s="299">
        <v>2</v>
      </c>
      <c r="I33" s="218">
        <v>2500</v>
      </c>
      <c r="J33" s="219">
        <f t="shared" si="1"/>
        <v>3000</v>
      </c>
      <c r="K33" s="303">
        <f t="shared" si="0"/>
        <v>6000</v>
      </c>
      <c r="L33" s="487"/>
      <c r="M33" s="212"/>
      <c r="N33" s="204"/>
      <c r="O33" s="193">
        <f t="shared" si="2"/>
        <v>0</v>
      </c>
      <c r="P33" s="194"/>
      <c r="Q33" s="279" t="str">
        <f t="shared" si="3"/>
        <v>укажите примерную дату выкупа в стлб 16</v>
      </c>
      <c r="AX33" s="195">
        <v>5900.0039999999999</v>
      </c>
    </row>
    <row r="34" spans="1:50" ht="26.25" thickBot="1" x14ac:dyDescent="0.4">
      <c r="A34" s="205">
        <v>29</v>
      </c>
      <c r="B34" s="197">
        <v>19</v>
      </c>
      <c r="C34" s="210">
        <v>100013464</v>
      </c>
      <c r="D34" s="514"/>
      <c r="E34" s="211" t="s">
        <v>209</v>
      </c>
      <c r="F34" s="200" t="s">
        <v>228</v>
      </c>
      <c r="G34" s="201" t="s">
        <v>191</v>
      </c>
      <c r="H34" s="298">
        <v>2</v>
      </c>
      <c r="I34" s="202">
        <v>411</v>
      </c>
      <c r="J34" s="203">
        <f t="shared" si="1"/>
        <v>493.2</v>
      </c>
      <c r="K34" s="302">
        <f t="shared" si="0"/>
        <v>986.4</v>
      </c>
      <c r="L34" s="488"/>
      <c r="M34" s="212"/>
      <c r="N34" s="204"/>
      <c r="O34" s="193">
        <f t="shared" si="2"/>
        <v>0</v>
      </c>
      <c r="P34" s="194"/>
      <c r="Q34" s="279" t="str">
        <f t="shared" si="3"/>
        <v>укажите примерную дату выкупа в стлб 16</v>
      </c>
      <c r="AX34" s="195">
        <v>970.00800000000004</v>
      </c>
    </row>
    <row r="35" spans="1:50" ht="26.25" thickBot="1" x14ac:dyDescent="0.4">
      <c r="A35" s="205">
        <v>30</v>
      </c>
      <c r="B35" s="185">
        <v>1</v>
      </c>
      <c r="C35" s="186">
        <v>100000456</v>
      </c>
      <c r="D35" s="512" t="s">
        <v>229</v>
      </c>
      <c r="E35" s="207" t="s">
        <v>230</v>
      </c>
      <c r="F35" s="188" t="s">
        <v>231</v>
      </c>
      <c r="G35" s="189" t="s">
        <v>191</v>
      </c>
      <c r="H35" s="284">
        <v>190</v>
      </c>
      <c r="I35" s="190">
        <v>104</v>
      </c>
      <c r="J35" s="191">
        <f t="shared" si="1"/>
        <v>124.8</v>
      </c>
      <c r="K35" s="293">
        <f t="shared" si="0"/>
        <v>23712</v>
      </c>
      <c r="L35" s="486">
        <f>SUM(K35:K38)</f>
        <v>44851.199999999997</v>
      </c>
      <c r="M35" s="212"/>
      <c r="N35" s="220"/>
      <c r="O35" s="193">
        <f t="shared" si="2"/>
        <v>0</v>
      </c>
      <c r="P35" s="194"/>
      <c r="Q35" s="279" t="str">
        <f t="shared" si="3"/>
        <v>укажите примерную дату выкупа в стлб 16</v>
      </c>
      <c r="AX35" s="195">
        <v>23241.803999999996</v>
      </c>
    </row>
    <row r="36" spans="1:50" ht="26.25" thickBot="1" x14ac:dyDescent="0.4">
      <c r="A36" s="205">
        <v>31</v>
      </c>
      <c r="B36" s="213">
        <v>2</v>
      </c>
      <c r="C36" s="228">
        <v>100000486</v>
      </c>
      <c r="D36" s="513"/>
      <c r="E36" s="215" t="s">
        <v>230</v>
      </c>
      <c r="F36" s="216" t="s">
        <v>232</v>
      </c>
      <c r="G36" s="217" t="s">
        <v>191</v>
      </c>
      <c r="H36" s="286">
        <v>380</v>
      </c>
      <c r="I36" s="218">
        <v>45</v>
      </c>
      <c r="J36" s="219">
        <f t="shared" si="1"/>
        <v>54</v>
      </c>
      <c r="K36" s="295">
        <f t="shared" si="0"/>
        <v>20520</v>
      </c>
      <c r="L36" s="487"/>
      <c r="M36" s="212"/>
      <c r="N36" s="220"/>
      <c r="O36" s="193">
        <f t="shared" si="2"/>
        <v>0</v>
      </c>
      <c r="P36" s="194"/>
      <c r="Q36" s="279" t="str">
        <f t="shared" si="3"/>
        <v>укажите примерную дату выкупа в стлб 16</v>
      </c>
      <c r="AX36" s="195">
        <v>20315.256000000001</v>
      </c>
    </row>
    <row r="37" spans="1:50" ht="15" customHeight="1" thickBot="1" x14ac:dyDescent="0.4">
      <c r="A37" s="205">
        <v>32</v>
      </c>
      <c r="B37" s="213">
        <v>3</v>
      </c>
      <c r="C37" s="228">
        <v>100000038</v>
      </c>
      <c r="D37" s="513"/>
      <c r="E37" s="215" t="s">
        <v>230</v>
      </c>
      <c r="F37" s="216" t="s">
        <v>233</v>
      </c>
      <c r="G37" s="217" t="s">
        <v>191</v>
      </c>
      <c r="H37" s="299">
        <v>30</v>
      </c>
      <c r="I37" s="218">
        <v>13</v>
      </c>
      <c r="J37" s="219">
        <f t="shared" si="1"/>
        <v>15.6</v>
      </c>
      <c r="K37" s="303">
        <f t="shared" si="0"/>
        <v>468</v>
      </c>
      <c r="L37" s="487"/>
      <c r="M37" s="212"/>
      <c r="N37" s="204"/>
      <c r="O37" s="193">
        <f t="shared" si="2"/>
        <v>0</v>
      </c>
      <c r="P37" s="194"/>
      <c r="Q37" s="279" t="str">
        <f t="shared" si="3"/>
        <v>укажите примерную дату выкупа в стлб 16</v>
      </c>
      <c r="AX37" s="195">
        <v>438.40799999999996</v>
      </c>
    </row>
    <row r="38" spans="1:50" ht="26.25" thickBot="1" x14ac:dyDescent="0.4">
      <c r="A38" s="205">
        <v>33</v>
      </c>
      <c r="B38" s="197">
        <v>4</v>
      </c>
      <c r="C38" s="198">
        <v>100000427</v>
      </c>
      <c r="D38" s="514"/>
      <c r="E38" s="211" t="s">
        <v>230</v>
      </c>
      <c r="F38" s="200" t="s">
        <v>234</v>
      </c>
      <c r="G38" s="201" t="s">
        <v>191</v>
      </c>
      <c r="H38" s="285">
        <v>6</v>
      </c>
      <c r="I38" s="202">
        <v>21</v>
      </c>
      <c r="J38" s="203">
        <f t="shared" si="1"/>
        <v>25.2</v>
      </c>
      <c r="K38" s="294">
        <f t="shared" si="0"/>
        <v>151.19999999999999</v>
      </c>
      <c r="L38" s="488"/>
      <c r="M38" s="212"/>
      <c r="N38" s="204"/>
      <c r="O38" s="193">
        <f t="shared" si="2"/>
        <v>0</v>
      </c>
      <c r="P38" s="194"/>
      <c r="Q38" s="279" t="str">
        <f t="shared" si="3"/>
        <v>укажите примерную дату выкупа в стлб 16</v>
      </c>
      <c r="AX38" s="195">
        <v>149.49599999999998</v>
      </c>
    </row>
    <row r="39" spans="1:50" ht="26.25" thickBot="1" x14ac:dyDescent="0.4">
      <c r="A39" s="205">
        <v>34</v>
      </c>
      <c r="B39" s="229">
        <v>1</v>
      </c>
      <c r="C39" s="230">
        <v>100004189</v>
      </c>
      <c r="D39" s="511" t="s">
        <v>235</v>
      </c>
      <c r="E39" s="231" t="s">
        <v>236</v>
      </c>
      <c r="F39" s="232" t="s">
        <v>237</v>
      </c>
      <c r="G39" s="233" t="s">
        <v>238</v>
      </c>
      <c r="H39" s="288">
        <v>2.1999999999999999E-2</v>
      </c>
      <c r="I39" s="218">
        <v>408523</v>
      </c>
      <c r="J39" s="234">
        <f t="shared" si="1"/>
        <v>490227.6</v>
      </c>
      <c r="K39" s="296">
        <f t="shared" si="0"/>
        <v>10785.007199999998</v>
      </c>
      <c r="L39" s="487">
        <f>SUM(K39:K42)</f>
        <v>19490.062799999996</v>
      </c>
      <c r="M39" s="212"/>
      <c r="N39" s="204"/>
      <c r="O39" s="193">
        <f t="shared" si="2"/>
        <v>0</v>
      </c>
      <c r="P39" s="194"/>
      <c r="Q39" s="279" t="str">
        <f t="shared" si="3"/>
        <v>укажите примерную дату выкупа в стлб 16</v>
      </c>
      <c r="AX39" s="195">
        <v>10608.444000000001</v>
      </c>
    </row>
    <row r="40" spans="1:50" ht="26.25" thickBot="1" x14ac:dyDescent="0.4">
      <c r="A40" s="205">
        <v>35</v>
      </c>
      <c r="B40" s="235">
        <v>2</v>
      </c>
      <c r="C40" s="228">
        <v>100004256</v>
      </c>
      <c r="D40" s="511"/>
      <c r="E40" s="215" t="s">
        <v>236</v>
      </c>
      <c r="F40" s="216" t="s">
        <v>239</v>
      </c>
      <c r="G40" s="217" t="s">
        <v>238</v>
      </c>
      <c r="H40" s="289">
        <v>6.5000000000000002E-2</v>
      </c>
      <c r="I40" s="218">
        <v>46257</v>
      </c>
      <c r="J40" s="219">
        <f t="shared" si="1"/>
        <v>55508.4</v>
      </c>
      <c r="K40" s="295">
        <f t="shared" si="0"/>
        <v>3608.0460000000003</v>
      </c>
      <c r="L40" s="487"/>
      <c r="M40" s="212"/>
      <c r="N40" s="204"/>
      <c r="O40" s="193">
        <f t="shared" si="2"/>
        <v>0</v>
      </c>
      <c r="P40" s="194"/>
      <c r="Q40" s="279" t="str">
        <f t="shared" si="3"/>
        <v>укажите примерную дату выкупа в стлб 16</v>
      </c>
      <c r="AX40" s="195">
        <v>3548.46</v>
      </c>
    </row>
    <row r="41" spans="1:50" ht="26.25" thickBot="1" x14ac:dyDescent="0.4">
      <c r="A41" s="205">
        <v>36</v>
      </c>
      <c r="B41" s="235">
        <v>3</v>
      </c>
      <c r="C41" s="228">
        <v>100004255</v>
      </c>
      <c r="D41" s="511"/>
      <c r="E41" s="215" t="s">
        <v>236</v>
      </c>
      <c r="F41" s="216" t="s">
        <v>240</v>
      </c>
      <c r="G41" s="217" t="s">
        <v>238</v>
      </c>
      <c r="H41" s="289">
        <v>0.06</v>
      </c>
      <c r="I41" s="218">
        <v>38861</v>
      </c>
      <c r="J41" s="219">
        <f t="shared" si="1"/>
        <v>46633.2</v>
      </c>
      <c r="K41" s="295">
        <f t="shared" si="0"/>
        <v>2797.9919999999997</v>
      </c>
      <c r="L41" s="487"/>
      <c r="M41" s="212"/>
      <c r="N41" s="204"/>
      <c r="O41" s="193">
        <f t="shared" si="2"/>
        <v>0</v>
      </c>
      <c r="P41" s="194"/>
      <c r="Q41" s="279" t="str">
        <f t="shared" si="3"/>
        <v>укажите примерную дату выкупа в стлб 16</v>
      </c>
      <c r="AX41" s="195">
        <v>2751.8519999999999</v>
      </c>
    </row>
    <row r="42" spans="1:50" ht="26.25" thickBot="1" x14ac:dyDescent="0.4">
      <c r="A42" s="205">
        <v>37</v>
      </c>
      <c r="B42" s="236">
        <v>4</v>
      </c>
      <c r="C42" s="237">
        <v>100004254</v>
      </c>
      <c r="D42" s="511"/>
      <c r="E42" s="238" t="s">
        <v>236</v>
      </c>
      <c r="F42" s="239" t="s">
        <v>241</v>
      </c>
      <c r="G42" s="240" t="s">
        <v>238</v>
      </c>
      <c r="H42" s="290">
        <v>4.3999999999999997E-2</v>
      </c>
      <c r="I42" s="241">
        <v>43542</v>
      </c>
      <c r="J42" s="242">
        <f t="shared" si="1"/>
        <v>52250.400000000001</v>
      </c>
      <c r="K42" s="297">
        <f t="shared" si="0"/>
        <v>2299.0176000000001</v>
      </c>
      <c r="L42" s="487"/>
      <c r="M42" s="212"/>
      <c r="N42" s="204"/>
      <c r="O42" s="193">
        <f t="shared" si="2"/>
        <v>0</v>
      </c>
      <c r="P42" s="194"/>
      <c r="Q42" s="279" t="str">
        <f t="shared" si="3"/>
        <v>укажите примерную дату выкупа в стлб 16</v>
      </c>
      <c r="AX42" s="195">
        <v>2261.16</v>
      </c>
    </row>
    <row r="43" spans="1:50" s="209" customFormat="1" ht="26.25" thickBot="1" x14ac:dyDescent="0.4">
      <c r="A43" s="205">
        <v>38</v>
      </c>
      <c r="B43" s="185">
        <v>1</v>
      </c>
      <c r="C43" s="206">
        <v>100000384</v>
      </c>
      <c r="D43" s="483" t="s">
        <v>242</v>
      </c>
      <c r="E43" s="207" t="s">
        <v>243</v>
      </c>
      <c r="F43" s="188" t="s">
        <v>244</v>
      </c>
      <c r="G43" s="189" t="s">
        <v>207</v>
      </c>
      <c r="H43" s="284">
        <v>195</v>
      </c>
      <c r="I43" s="190">
        <v>118</v>
      </c>
      <c r="J43" s="191">
        <f t="shared" si="1"/>
        <v>141.6</v>
      </c>
      <c r="K43" s="293">
        <f t="shared" si="0"/>
        <v>27612</v>
      </c>
      <c r="L43" s="486">
        <f>SUM(K43:K66)</f>
        <v>210738.00000000003</v>
      </c>
      <c r="M43" s="212"/>
      <c r="N43" s="204"/>
      <c r="O43" s="193">
        <f t="shared" si="2"/>
        <v>0</v>
      </c>
      <c r="P43" s="194"/>
      <c r="Q43" s="279" t="str">
        <f t="shared" si="3"/>
        <v>укажите примерную дату выкупа в стлб 16</v>
      </c>
      <c r="AX43" s="195">
        <v>26962.38</v>
      </c>
    </row>
    <row r="44" spans="1:50" ht="26.25" thickBot="1" x14ac:dyDescent="0.4">
      <c r="A44" s="205">
        <v>39</v>
      </c>
      <c r="B44" s="213">
        <v>2</v>
      </c>
      <c r="C44" s="214">
        <v>100000392</v>
      </c>
      <c r="D44" s="490"/>
      <c r="E44" s="215" t="s">
        <v>243</v>
      </c>
      <c r="F44" s="216" t="s">
        <v>245</v>
      </c>
      <c r="G44" s="217" t="s">
        <v>191</v>
      </c>
      <c r="H44" s="286">
        <v>2</v>
      </c>
      <c r="I44" s="218">
        <v>10167</v>
      </c>
      <c r="J44" s="219">
        <f t="shared" si="1"/>
        <v>12200.4</v>
      </c>
      <c r="K44" s="295">
        <f t="shared" si="0"/>
        <v>24400.799999999999</v>
      </c>
      <c r="L44" s="487"/>
      <c r="M44" s="212"/>
      <c r="N44" s="204"/>
      <c r="O44" s="193">
        <f t="shared" si="2"/>
        <v>0</v>
      </c>
      <c r="P44" s="194"/>
      <c r="Q44" s="279" t="str">
        <f t="shared" si="3"/>
        <v>укажите примерную дату выкупа в стлб 16</v>
      </c>
      <c r="AX44" s="195">
        <v>24000</v>
      </c>
    </row>
    <row r="45" spans="1:50" ht="26.25" thickBot="1" x14ac:dyDescent="0.4">
      <c r="A45" s="205">
        <v>40</v>
      </c>
      <c r="B45" s="213">
        <v>3</v>
      </c>
      <c r="C45" s="214">
        <v>100000376</v>
      </c>
      <c r="D45" s="490"/>
      <c r="E45" s="215" t="s">
        <v>243</v>
      </c>
      <c r="F45" s="216" t="s">
        <v>246</v>
      </c>
      <c r="G45" s="217" t="s">
        <v>247</v>
      </c>
      <c r="H45" s="286">
        <v>67</v>
      </c>
      <c r="I45" s="218">
        <v>173</v>
      </c>
      <c r="J45" s="219">
        <f t="shared" si="1"/>
        <v>207.6</v>
      </c>
      <c r="K45" s="295">
        <f t="shared" si="0"/>
        <v>13909.199999999999</v>
      </c>
      <c r="L45" s="487"/>
      <c r="M45" s="212"/>
      <c r="N45" s="220"/>
      <c r="O45" s="193">
        <f t="shared" si="2"/>
        <v>0</v>
      </c>
      <c r="P45" s="194"/>
      <c r="Q45" s="279" t="str">
        <f t="shared" si="3"/>
        <v>укажите примерную дату выкупа в стлб 16</v>
      </c>
      <c r="AX45" s="195">
        <v>13627.128000000001</v>
      </c>
    </row>
    <row r="46" spans="1:50" ht="26.25" thickBot="1" x14ac:dyDescent="0.4">
      <c r="A46" s="205">
        <v>41</v>
      </c>
      <c r="B46" s="213">
        <v>4</v>
      </c>
      <c r="C46" s="214">
        <v>100000383</v>
      </c>
      <c r="D46" s="490"/>
      <c r="E46" s="215" t="s">
        <v>243</v>
      </c>
      <c r="F46" s="216" t="s">
        <v>248</v>
      </c>
      <c r="G46" s="217" t="s">
        <v>191</v>
      </c>
      <c r="H46" s="286">
        <v>1</v>
      </c>
      <c r="I46" s="218">
        <v>11545</v>
      </c>
      <c r="J46" s="219">
        <f t="shared" si="1"/>
        <v>13854</v>
      </c>
      <c r="K46" s="295">
        <f t="shared" si="0"/>
        <v>13854</v>
      </c>
      <c r="L46" s="487"/>
      <c r="M46" s="212"/>
      <c r="N46" s="204"/>
      <c r="O46" s="193">
        <f t="shared" si="2"/>
        <v>0</v>
      </c>
      <c r="P46" s="194"/>
      <c r="Q46" s="279" t="str">
        <f t="shared" si="3"/>
        <v>укажите примерную дату выкупа в стлб 16</v>
      </c>
      <c r="AX46" s="195">
        <v>13625.591999999999</v>
      </c>
    </row>
    <row r="47" spans="1:50" ht="26.25" thickBot="1" x14ac:dyDescent="0.4">
      <c r="A47" s="205">
        <v>42</v>
      </c>
      <c r="B47" s="213">
        <v>5</v>
      </c>
      <c r="C47" s="214">
        <v>100000367</v>
      </c>
      <c r="D47" s="490"/>
      <c r="E47" s="215" t="s">
        <v>243</v>
      </c>
      <c r="F47" s="216" t="s">
        <v>249</v>
      </c>
      <c r="G47" s="217" t="s">
        <v>191</v>
      </c>
      <c r="H47" s="286">
        <v>1</v>
      </c>
      <c r="I47" s="218">
        <v>4923</v>
      </c>
      <c r="J47" s="219">
        <f t="shared" si="1"/>
        <v>5907.5999999999995</v>
      </c>
      <c r="K47" s="295">
        <f t="shared" si="0"/>
        <v>5907.5999999999995</v>
      </c>
      <c r="L47" s="487"/>
      <c r="M47" s="212"/>
      <c r="N47" s="204"/>
      <c r="O47" s="193">
        <f t="shared" si="2"/>
        <v>0</v>
      </c>
      <c r="P47" s="194"/>
      <c r="Q47" s="279" t="str">
        <f t="shared" si="3"/>
        <v>укажите примерную дату выкупа в стлб 16</v>
      </c>
      <c r="AX47" s="195">
        <v>5809.9919999999993</v>
      </c>
    </row>
    <row r="48" spans="1:50" s="209" customFormat="1" ht="26.25" thickBot="1" x14ac:dyDescent="0.4">
      <c r="A48" s="205">
        <v>43</v>
      </c>
      <c r="B48" s="213">
        <v>6</v>
      </c>
      <c r="C48" s="214">
        <v>100000388</v>
      </c>
      <c r="D48" s="490"/>
      <c r="E48" s="215" t="s">
        <v>243</v>
      </c>
      <c r="F48" s="216" t="s">
        <v>250</v>
      </c>
      <c r="G48" s="217" t="s">
        <v>207</v>
      </c>
      <c r="H48" s="286">
        <v>16</v>
      </c>
      <c r="I48" s="218">
        <v>215</v>
      </c>
      <c r="J48" s="219">
        <f t="shared" si="1"/>
        <v>258</v>
      </c>
      <c r="K48" s="295">
        <f t="shared" si="0"/>
        <v>4128</v>
      </c>
      <c r="L48" s="487"/>
      <c r="M48" s="212"/>
      <c r="N48" s="204"/>
      <c r="O48" s="193">
        <f t="shared" si="2"/>
        <v>0</v>
      </c>
      <c r="P48" s="194"/>
      <c r="Q48" s="279" t="str">
        <f t="shared" si="3"/>
        <v>укажите примерную дату выкупа в стлб 16</v>
      </c>
      <c r="AX48" s="195">
        <v>4037.7</v>
      </c>
    </row>
    <row r="49" spans="1:50" ht="26.25" thickBot="1" x14ac:dyDescent="0.4">
      <c r="A49" s="205">
        <v>44</v>
      </c>
      <c r="B49" s="213">
        <v>7</v>
      </c>
      <c r="C49" s="214">
        <v>100006333</v>
      </c>
      <c r="D49" s="490"/>
      <c r="E49" s="215" t="s">
        <v>243</v>
      </c>
      <c r="F49" s="216" t="s">
        <v>251</v>
      </c>
      <c r="G49" s="217" t="s">
        <v>191</v>
      </c>
      <c r="H49" s="286">
        <v>18</v>
      </c>
      <c r="I49" s="218">
        <v>36</v>
      </c>
      <c r="J49" s="219">
        <f t="shared" si="1"/>
        <v>43.199999999999996</v>
      </c>
      <c r="K49" s="295">
        <f t="shared" si="0"/>
        <v>777.59999999999991</v>
      </c>
      <c r="L49" s="487"/>
      <c r="M49" s="208"/>
      <c r="N49" s="204"/>
      <c r="O49" s="193">
        <f t="shared" si="2"/>
        <v>0</v>
      </c>
      <c r="P49" s="194"/>
      <c r="Q49" s="279" t="str">
        <f t="shared" si="3"/>
        <v>укажите примерную дату выкупа в стлб 16</v>
      </c>
      <c r="AX49" s="195">
        <v>763.596</v>
      </c>
    </row>
    <row r="50" spans="1:50" ht="26.25" thickBot="1" x14ac:dyDescent="0.4">
      <c r="A50" s="205">
        <v>45</v>
      </c>
      <c r="B50" s="213">
        <v>8</v>
      </c>
      <c r="C50" s="214">
        <v>100006337</v>
      </c>
      <c r="D50" s="490"/>
      <c r="E50" s="215" t="s">
        <v>243</v>
      </c>
      <c r="F50" s="216" t="s">
        <v>252</v>
      </c>
      <c r="G50" s="217" t="s">
        <v>191</v>
      </c>
      <c r="H50" s="286">
        <v>20</v>
      </c>
      <c r="I50" s="218">
        <v>25</v>
      </c>
      <c r="J50" s="219">
        <f t="shared" si="1"/>
        <v>30</v>
      </c>
      <c r="K50" s="295">
        <f t="shared" si="0"/>
        <v>600</v>
      </c>
      <c r="L50" s="487"/>
      <c r="M50" s="208"/>
      <c r="N50" s="204"/>
      <c r="O50" s="193">
        <f t="shared" si="2"/>
        <v>0</v>
      </c>
      <c r="P50" s="194"/>
      <c r="Q50" s="279" t="str">
        <f t="shared" si="3"/>
        <v>укажите примерную дату выкупа в стлб 16</v>
      </c>
      <c r="AX50" s="195">
        <v>585.76799999999992</v>
      </c>
    </row>
    <row r="51" spans="1:50" ht="26.25" thickBot="1" x14ac:dyDescent="0.4">
      <c r="A51" s="205">
        <v>46</v>
      </c>
      <c r="B51" s="213">
        <v>9</v>
      </c>
      <c r="C51" s="214">
        <v>100000630</v>
      </c>
      <c r="D51" s="490"/>
      <c r="E51" s="215" t="s">
        <v>243</v>
      </c>
      <c r="F51" s="216" t="s">
        <v>253</v>
      </c>
      <c r="G51" s="217" t="s">
        <v>191</v>
      </c>
      <c r="H51" s="286">
        <v>8</v>
      </c>
      <c r="I51" s="218">
        <v>15</v>
      </c>
      <c r="J51" s="219">
        <f t="shared" si="1"/>
        <v>18</v>
      </c>
      <c r="K51" s="295">
        <f t="shared" si="0"/>
        <v>144</v>
      </c>
      <c r="L51" s="487"/>
      <c r="M51" s="208"/>
      <c r="N51" s="204"/>
      <c r="O51" s="193">
        <f t="shared" si="2"/>
        <v>0</v>
      </c>
      <c r="P51" s="194"/>
      <c r="Q51" s="279" t="str">
        <f t="shared" si="3"/>
        <v>укажите примерную дату выкупа в стлб 16</v>
      </c>
      <c r="AX51" s="195">
        <v>138.51599999999999</v>
      </c>
    </row>
    <row r="52" spans="1:50" ht="26.25" thickBot="1" x14ac:dyDescent="0.4">
      <c r="A52" s="205">
        <v>47</v>
      </c>
      <c r="B52" s="213">
        <v>10</v>
      </c>
      <c r="C52" s="214">
        <v>100000564</v>
      </c>
      <c r="D52" s="490"/>
      <c r="E52" s="215" t="s">
        <v>243</v>
      </c>
      <c r="F52" s="216" t="s">
        <v>254</v>
      </c>
      <c r="G52" s="217" t="s">
        <v>191</v>
      </c>
      <c r="H52" s="286">
        <v>6</v>
      </c>
      <c r="I52" s="218">
        <v>19</v>
      </c>
      <c r="J52" s="219">
        <f t="shared" si="1"/>
        <v>22.8</v>
      </c>
      <c r="K52" s="295">
        <f t="shared" si="0"/>
        <v>136.80000000000001</v>
      </c>
      <c r="L52" s="487"/>
      <c r="M52" s="208"/>
      <c r="N52" s="204"/>
      <c r="O52" s="193">
        <f t="shared" si="2"/>
        <v>0</v>
      </c>
      <c r="P52" s="194"/>
      <c r="Q52" s="279" t="str">
        <f t="shared" si="3"/>
        <v>укажите примерную дату выкупа в стлб 16</v>
      </c>
      <c r="AX52" s="195">
        <v>131.172</v>
      </c>
    </row>
    <row r="53" spans="1:50" ht="26.25" thickBot="1" x14ac:dyDescent="0.4">
      <c r="A53" s="205">
        <v>48</v>
      </c>
      <c r="B53" s="213">
        <v>11</v>
      </c>
      <c r="C53" s="214">
        <v>100000579</v>
      </c>
      <c r="D53" s="490"/>
      <c r="E53" s="215" t="s">
        <v>243</v>
      </c>
      <c r="F53" s="216" t="s">
        <v>255</v>
      </c>
      <c r="G53" s="217" t="s">
        <v>191</v>
      </c>
      <c r="H53" s="286">
        <v>1</v>
      </c>
      <c r="I53" s="218">
        <v>45</v>
      </c>
      <c r="J53" s="219">
        <f t="shared" si="1"/>
        <v>54</v>
      </c>
      <c r="K53" s="295">
        <f t="shared" si="0"/>
        <v>54</v>
      </c>
      <c r="L53" s="487"/>
      <c r="M53" s="192"/>
      <c r="N53" s="243"/>
      <c r="O53" s="193">
        <f t="shared" si="2"/>
        <v>0</v>
      </c>
      <c r="P53" s="194"/>
      <c r="Q53" s="279" t="str">
        <f t="shared" si="3"/>
        <v>укажите примерную дату выкупа в стлб 16</v>
      </c>
      <c r="AX53" s="195">
        <v>51.791999999999994</v>
      </c>
    </row>
    <row r="54" spans="1:50" ht="26.25" thickBot="1" x14ac:dyDescent="0.4">
      <c r="A54" s="205">
        <v>49</v>
      </c>
      <c r="B54" s="213">
        <v>12</v>
      </c>
      <c r="C54" s="214">
        <v>100006336</v>
      </c>
      <c r="D54" s="490"/>
      <c r="E54" s="215" t="s">
        <v>243</v>
      </c>
      <c r="F54" s="216" t="s">
        <v>256</v>
      </c>
      <c r="G54" s="217" t="s">
        <v>191</v>
      </c>
      <c r="H54" s="286">
        <v>1</v>
      </c>
      <c r="I54" s="218">
        <v>15</v>
      </c>
      <c r="J54" s="219">
        <f t="shared" si="1"/>
        <v>18</v>
      </c>
      <c r="K54" s="295">
        <f t="shared" si="0"/>
        <v>18</v>
      </c>
      <c r="L54" s="487"/>
      <c r="M54" s="244"/>
      <c r="N54" s="204"/>
      <c r="O54" s="193">
        <f t="shared" si="2"/>
        <v>0</v>
      </c>
      <c r="P54" s="194"/>
      <c r="Q54" s="279" t="str">
        <f t="shared" si="3"/>
        <v>укажите примерную дату выкупа в стлб 16</v>
      </c>
      <c r="AX54" s="195">
        <v>16.271999999999998</v>
      </c>
    </row>
    <row r="55" spans="1:50" ht="26.25" thickBot="1" x14ac:dyDescent="0.4">
      <c r="A55" s="205">
        <v>50</v>
      </c>
      <c r="B55" s="213">
        <v>13</v>
      </c>
      <c r="C55" s="245">
        <v>100000373</v>
      </c>
      <c r="D55" s="490"/>
      <c r="E55" s="215" t="s">
        <v>243</v>
      </c>
      <c r="F55" s="216" t="s">
        <v>257</v>
      </c>
      <c r="G55" s="217" t="s">
        <v>207</v>
      </c>
      <c r="H55" s="299">
        <v>50</v>
      </c>
      <c r="I55" s="218">
        <v>260</v>
      </c>
      <c r="J55" s="219">
        <f t="shared" si="1"/>
        <v>312</v>
      </c>
      <c r="K55" s="303">
        <f t="shared" si="0"/>
        <v>15600</v>
      </c>
      <c r="L55" s="487"/>
      <c r="M55" s="212"/>
      <c r="N55" s="220"/>
      <c r="O55" s="193">
        <f t="shared" si="2"/>
        <v>0</v>
      </c>
      <c r="P55" s="194"/>
      <c r="Q55" s="279" t="str">
        <f t="shared" si="3"/>
        <v>укажите примерную дату выкупа в стлб 16</v>
      </c>
      <c r="AX55" s="195">
        <v>15365.387999999999</v>
      </c>
    </row>
    <row r="56" spans="1:50" ht="26.25" thickBot="1" x14ac:dyDescent="0.4">
      <c r="A56" s="205">
        <v>51</v>
      </c>
      <c r="B56" s="213">
        <v>14</v>
      </c>
      <c r="C56" s="245">
        <v>100000382</v>
      </c>
      <c r="D56" s="490"/>
      <c r="E56" s="215" t="s">
        <v>243</v>
      </c>
      <c r="F56" s="216" t="s">
        <v>258</v>
      </c>
      <c r="G56" s="217" t="s">
        <v>247</v>
      </c>
      <c r="H56" s="299">
        <v>84</v>
      </c>
      <c r="I56" s="218">
        <v>319</v>
      </c>
      <c r="J56" s="219">
        <f t="shared" si="1"/>
        <v>382.8</v>
      </c>
      <c r="K56" s="303">
        <f t="shared" si="0"/>
        <v>32155.200000000001</v>
      </c>
      <c r="L56" s="487"/>
      <c r="M56" s="208"/>
      <c r="N56" s="204"/>
      <c r="O56" s="193">
        <f t="shared" si="2"/>
        <v>0</v>
      </c>
      <c r="P56" s="194"/>
      <c r="Q56" s="279" t="str">
        <f t="shared" si="3"/>
        <v>укажите примерную дату выкупа в стлб 16</v>
      </c>
      <c r="AX56" s="195">
        <v>31588.703999999998</v>
      </c>
    </row>
    <row r="57" spans="1:50" ht="26.25" thickBot="1" x14ac:dyDescent="0.4">
      <c r="A57" s="205">
        <v>52</v>
      </c>
      <c r="B57" s="213">
        <v>15</v>
      </c>
      <c r="C57" s="245">
        <v>100000391</v>
      </c>
      <c r="D57" s="490"/>
      <c r="E57" s="215" t="s">
        <v>243</v>
      </c>
      <c r="F57" s="216" t="s">
        <v>259</v>
      </c>
      <c r="G57" s="217" t="s">
        <v>191</v>
      </c>
      <c r="H57" s="299">
        <v>60</v>
      </c>
      <c r="I57" s="218">
        <v>419</v>
      </c>
      <c r="J57" s="219">
        <f t="shared" si="1"/>
        <v>502.79999999999995</v>
      </c>
      <c r="K57" s="303">
        <f t="shared" si="0"/>
        <v>30167.999999999996</v>
      </c>
      <c r="L57" s="487"/>
      <c r="M57" s="208"/>
      <c r="N57" s="204"/>
      <c r="O57" s="193">
        <f t="shared" si="2"/>
        <v>0</v>
      </c>
      <c r="P57" s="194"/>
      <c r="Q57" s="279" t="str">
        <f t="shared" si="3"/>
        <v>укажите примерную дату выкупа в стлб 16</v>
      </c>
      <c r="AX57" s="195">
        <v>29599.199999999997</v>
      </c>
    </row>
    <row r="58" spans="1:50" ht="26.25" thickBot="1" x14ac:dyDescent="0.4">
      <c r="A58" s="205">
        <v>53</v>
      </c>
      <c r="B58" s="213">
        <v>16</v>
      </c>
      <c r="C58" s="245">
        <v>100000584</v>
      </c>
      <c r="D58" s="490"/>
      <c r="E58" s="215" t="s">
        <v>243</v>
      </c>
      <c r="F58" s="216" t="s">
        <v>260</v>
      </c>
      <c r="G58" s="217" t="s">
        <v>191</v>
      </c>
      <c r="H58" s="299">
        <v>12</v>
      </c>
      <c r="I58" s="218">
        <v>1223</v>
      </c>
      <c r="J58" s="219">
        <f t="shared" si="1"/>
        <v>1467.6</v>
      </c>
      <c r="K58" s="303">
        <f t="shared" si="0"/>
        <v>17611.199999999997</v>
      </c>
      <c r="L58" s="487"/>
      <c r="M58" s="212"/>
      <c r="N58" s="220"/>
      <c r="O58" s="193">
        <f t="shared" si="2"/>
        <v>0</v>
      </c>
      <c r="P58" s="194"/>
      <c r="Q58" s="279" t="str">
        <f t="shared" si="3"/>
        <v>укажите примерную дату выкупа в стлб 16</v>
      </c>
      <c r="AX58" s="195">
        <v>17315.544000000002</v>
      </c>
    </row>
    <row r="59" spans="1:50" ht="26.25" thickBot="1" x14ac:dyDescent="0.4">
      <c r="A59" s="205">
        <v>54</v>
      </c>
      <c r="B59" s="213">
        <v>17</v>
      </c>
      <c r="C59" s="245">
        <v>100000377</v>
      </c>
      <c r="D59" s="490"/>
      <c r="E59" s="215" t="s">
        <v>243</v>
      </c>
      <c r="F59" s="216" t="s">
        <v>261</v>
      </c>
      <c r="G59" s="217" t="s">
        <v>247</v>
      </c>
      <c r="H59" s="299">
        <v>51</v>
      </c>
      <c r="I59" s="218">
        <v>165</v>
      </c>
      <c r="J59" s="219">
        <f t="shared" si="1"/>
        <v>198</v>
      </c>
      <c r="K59" s="303">
        <f t="shared" si="0"/>
        <v>10098</v>
      </c>
      <c r="L59" s="487"/>
      <c r="M59" s="212"/>
      <c r="N59" s="220"/>
      <c r="O59" s="193">
        <f t="shared" si="2"/>
        <v>0</v>
      </c>
      <c r="P59" s="194"/>
      <c r="Q59" s="279" t="str">
        <f t="shared" si="3"/>
        <v>укажите примерную дату выкупа в стлб 16</v>
      </c>
      <c r="AX59" s="195">
        <v>9867.2759999999998</v>
      </c>
    </row>
    <row r="60" spans="1:50" ht="26.25" thickBot="1" x14ac:dyDescent="0.4">
      <c r="A60" s="205">
        <v>55</v>
      </c>
      <c r="B60" s="213">
        <v>18</v>
      </c>
      <c r="C60" s="245">
        <v>100000390</v>
      </c>
      <c r="D60" s="490"/>
      <c r="E60" s="215" t="s">
        <v>243</v>
      </c>
      <c r="F60" s="216" t="s">
        <v>262</v>
      </c>
      <c r="G60" s="217" t="s">
        <v>207</v>
      </c>
      <c r="H60" s="299">
        <v>30</v>
      </c>
      <c r="I60" s="218">
        <v>158</v>
      </c>
      <c r="J60" s="219">
        <f t="shared" si="1"/>
        <v>189.6</v>
      </c>
      <c r="K60" s="303">
        <f t="shared" si="0"/>
        <v>5688</v>
      </c>
      <c r="L60" s="487"/>
      <c r="M60" s="212"/>
      <c r="N60" s="227"/>
      <c r="O60" s="193">
        <f t="shared" si="2"/>
        <v>0</v>
      </c>
      <c r="P60" s="194"/>
      <c r="Q60" s="279" t="str">
        <f t="shared" si="3"/>
        <v>укажите примерную дату выкупа в стлб 16</v>
      </c>
      <c r="AX60" s="195">
        <v>5589.9120000000003</v>
      </c>
    </row>
    <row r="61" spans="1:50" ht="26.25" thickBot="1" x14ac:dyDescent="0.4">
      <c r="A61" s="205">
        <v>56</v>
      </c>
      <c r="B61" s="213">
        <v>19</v>
      </c>
      <c r="C61" s="245">
        <v>100000385</v>
      </c>
      <c r="D61" s="490"/>
      <c r="E61" s="215" t="s">
        <v>243</v>
      </c>
      <c r="F61" s="216" t="s">
        <v>263</v>
      </c>
      <c r="G61" s="217" t="s">
        <v>247</v>
      </c>
      <c r="H61" s="299">
        <v>56</v>
      </c>
      <c r="I61" s="218">
        <v>57</v>
      </c>
      <c r="J61" s="219">
        <f t="shared" si="1"/>
        <v>68.399999999999991</v>
      </c>
      <c r="K61" s="303">
        <f t="shared" si="0"/>
        <v>3830.3999999999996</v>
      </c>
      <c r="L61" s="487"/>
      <c r="M61" s="212"/>
      <c r="N61" s="220"/>
      <c r="O61" s="193">
        <f t="shared" si="2"/>
        <v>0</v>
      </c>
      <c r="P61" s="194"/>
      <c r="Q61" s="279" t="str">
        <f t="shared" si="3"/>
        <v>укажите примерную дату выкупа в стлб 16</v>
      </c>
      <c r="AX61" s="195">
        <v>3746.3999999999996</v>
      </c>
    </row>
    <row r="62" spans="1:50" ht="26.25" thickBot="1" x14ac:dyDescent="0.4">
      <c r="A62" s="205">
        <v>57</v>
      </c>
      <c r="B62" s="213">
        <v>20</v>
      </c>
      <c r="C62" s="245">
        <v>100005826</v>
      </c>
      <c r="D62" s="490"/>
      <c r="E62" s="215" t="s">
        <v>243</v>
      </c>
      <c r="F62" s="216" t="s">
        <v>264</v>
      </c>
      <c r="G62" s="217" t="s">
        <v>191</v>
      </c>
      <c r="H62" s="299">
        <v>4</v>
      </c>
      <c r="I62" s="218">
        <v>395</v>
      </c>
      <c r="J62" s="219">
        <f t="shared" si="1"/>
        <v>474</v>
      </c>
      <c r="K62" s="303">
        <f t="shared" si="0"/>
        <v>1896</v>
      </c>
      <c r="L62" s="487"/>
      <c r="M62" s="212"/>
      <c r="N62" s="220"/>
      <c r="O62" s="193">
        <f t="shared" si="2"/>
        <v>0</v>
      </c>
      <c r="P62" s="194"/>
      <c r="Q62" s="279" t="str">
        <f t="shared" si="3"/>
        <v>укажите примерную дату выкупа в стлб 16</v>
      </c>
      <c r="AX62" s="195">
        <v>1860</v>
      </c>
    </row>
    <row r="63" spans="1:50" ht="26.25" thickBot="1" x14ac:dyDescent="0.4">
      <c r="A63" s="205">
        <v>58</v>
      </c>
      <c r="B63" s="213">
        <v>21</v>
      </c>
      <c r="C63" s="245">
        <v>100000586</v>
      </c>
      <c r="D63" s="490"/>
      <c r="E63" s="215" t="s">
        <v>243</v>
      </c>
      <c r="F63" s="216" t="s">
        <v>265</v>
      </c>
      <c r="G63" s="217" t="s">
        <v>191</v>
      </c>
      <c r="H63" s="299">
        <v>1</v>
      </c>
      <c r="I63" s="218">
        <v>1186</v>
      </c>
      <c r="J63" s="219">
        <f t="shared" si="1"/>
        <v>1423.2</v>
      </c>
      <c r="K63" s="303">
        <f t="shared" si="0"/>
        <v>1423.2</v>
      </c>
      <c r="L63" s="487"/>
      <c r="M63" s="212"/>
      <c r="N63" s="220"/>
      <c r="O63" s="193">
        <f t="shared" si="2"/>
        <v>0</v>
      </c>
      <c r="P63" s="194"/>
      <c r="Q63" s="279" t="str">
        <f t="shared" si="3"/>
        <v>укажите примерную дату выкупа в стлб 16</v>
      </c>
      <c r="AX63" s="195">
        <v>1400.0040000000001</v>
      </c>
    </row>
    <row r="64" spans="1:50" ht="26.25" thickBot="1" x14ac:dyDescent="0.4">
      <c r="A64" s="205">
        <v>59</v>
      </c>
      <c r="B64" s="213">
        <v>22</v>
      </c>
      <c r="C64" s="245">
        <v>100000575</v>
      </c>
      <c r="D64" s="490"/>
      <c r="E64" s="215" t="s">
        <v>243</v>
      </c>
      <c r="F64" s="216" t="s">
        <v>266</v>
      </c>
      <c r="G64" s="217" t="s">
        <v>191</v>
      </c>
      <c r="H64" s="299">
        <v>6</v>
      </c>
      <c r="I64" s="218">
        <v>69</v>
      </c>
      <c r="J64" s="219">
        <f t="shared" si="1"/>
        <v>82.8</v>
      </c>
      <c r="K64" s="303">
        <f t="shared" si="0"/>
        <v>496.79999999999995</v>
      </c>
      <c r="L64" s="487"/>
      <c r="M64" s="212"/>
      <c r="N64" s="220"/>
      <c r="O64" s="193">
        <f t="shared" si="2"/>
        <v>0</v>
      </c>
      <c r="P64" s="194"/>
      <c r="Q64" s="279" t="str">
        <f t="shared" si="3"/>
        <v>укажите примерную дату выкупа в стлб 16</v>
      </c>
      <c r="AX64" s="195">
        <v>485.50799999999992</v>
      </c>
    </row>
    <row r="65" spans="1:50" ht="26.25" thickBot="1" x14ac:dyDescent="0.4">
      <c r="A65" s="205">
        <v>60</v>
      </c>
      <c r="B65" s="213">
        <v>23</v>
      </c>
      <c r="C65" s="245">
        <v>100000555</v>
      </c>
      <c r="D65" s="490"/>
      <c r="E65" s="215" t="s">
        <v>243</v>
      </c>
      <c r="F65" s="216" t="s">
        <v>267</v>
      </c>
      <c r="G65" s="217" t="s">
        <v>191</v>
      </c>
      <c r="H65" s="299">
        <v>1</v>
      </c>
      <c r="I65" s="218">
        <v>96</v>
      </c>
      <c r="J65" s="219">
        <f t="shared" si="1"/>
        <v>115.19999999999999</v>
      </c>
      <c r="K65" s="303">
        <f t="shared" si="0"/>
        <v>115.19999999999999</v>
      </c>
      <c r="L65" s="487"/>
      <c r="M65" s="212"/>
      <c r="N65" s="220"/>
      <c r="O65" s="193">
        <f t="shared" si="2"/>
        <v>0</v>
      </c>
      <c r="P65" s="194"/>
      <c r="Q65" s="279" t="str">
        <f t="shared" si="3"/>
        <v>укажите примерную дату выкупа в стлб 16</v>
      </c>
      <c r="AX65" s="195">
        <v>112.66799999999999</v>
      </c>
    </row>
    <row r="66" spans="1:50" ht="26.25" thickBot="1" x14ac:dyDescent="0.4">
      <c r="A66" s="205">
        <v>61</v>
      </c>
      <c r="B66" s="197">
        <v>24</v>
      </c>
      <c r="C66" s="246">
        <v>100000623</v>
      </c>
      <c r="D66" s="491"/>
      <c r="E66" s="211" t="s">
        <v>243</v>
      </c>
      <c r="F66" s="200" t="s">
        <v>268</v>
      </c>
      <c r="G66" s="201" t="s">
        <v>191</v>
      </c>
      <c r="H66" s="298">
        <v>1</v>
      </c>
      <c r="I66" s="202">
        <v>95</v>
      </c>
      <c r="J66" s="203">
        <f t="shared" si="1"/>
        <v>114</v>
      </c>
      <c r="K66" s="302">
        <f t="shared" si="0"/>
        <v>114</v>
      </c>
      <c r="L66" s="488"/>
      <c r="M66" s="212"/>
      <c r="N66" s="220"/>
      <c r="O66" s="193">
        <f t="shared" si="2"/>
        <v>0</v>
      </c>
      <c r="P66" s="194"/>
      <c r="Q66" s="279" t="str">
        <f t="shared" si="3"/>
        <v>укажите примерную дату выкупа в стлб 16</v>
      </c>
      <c r="AX66" s="195">
        <v>111.876</v>
      </c>
    </row>
    <row r="67" spans="1:50" ht="15" customHeight="1" thickBot="1" x14ac:dyDescent="0.4">
      <c r="A67" s="205">
        <v>62</v>
      </c>
      <c r="B67" s="229">
        <v>1</v>
      </c>
      <c r="C67" s="247">
        <v>100001620</v>
      </c>
      <c r="D67" s="497" t="s">
        <v>269</v>
      </c>
      <c r="E67" s="231" t="s">
        <v>270</v>
      </c>
      <c r="F67" s="232" t="s">
        <v>271</v>
      </c>
      <c r="G67" s="233" t="s">
        <v>191</v>
      </c>
      <c r="H67" s="300">
        <v>1</v>
      </c>
      <c r="I67" s="218">
        <v>173850</v>
      </c>
      <c r="J67" s="234">
        <f t="shared" si="1"/>
        <v>208620</v>
      </c>
      <c r="K67" s="304">
        <f t="shared" si="0"/>
        <v>208620</v>
      </c>
      <c r="L67" s="487">
        <f>SUM(K67:K237)</f>
        <v>1996299.6000000006</v>
      </c>
      <c r="M67" s="212"/>
      <c r="N67" s="220"/>
      <c r="O67" s="193">
        <f t="shared" si="2"/>
        <v>0</v>
      </c>
      <c r="P67" s="194"/>
      <c r="Q67" s="279" t="str">
        <f t="shared" si="3"/>
        <v>укажите примерную дату выкупа в стлб 16</v>
      </c>
      <c r="AX67" s="195">
        <v>205200</v>
      </c>
    </row>
    <row r="68" spans="1:50" ht="26.25" thickBot="1" x14ac:dyDescent="0.4">
      <c r="A68" s="205">
        <v>63</v>
      </c>
      <c r="B68" s="235">
        <v>2</v>
      </c>
      <c r="C68" s="214">
        <v>100003041</v>
      </c>
      <c r="D68" s="497"/>
      <c r="E68" s="215" t="s">
        <v>270</v>
      </c>
      <c r="F68" s="216" t="s">
        <v>272</v>
      </c>
      <c r="G68" s="217" t="s">
        <v>191</v>
      </c>
      <c r="H68" s="299">
        <v>14</v>
      </c>
      <c r="I68" s="218">
        <v>7855</v>
      </c>
      <c r="J68" s="219">
        <f t="shared" si="1"/>
        <v>9426</v>
      </c>
      <c r="K68" s="303">
        <f t="shared" si="0"/>
        <v>131964</v>
      </c>
      <c r="L68" s="487"/>
      <c r="M68" s="212"/>
      <c r="N68" s="220"/>
      <c r="O68" s="193">
        <f t="shared" si="2"/>
        <v>0</v>
      </c>
      <c r="P68" s="194"/>
      <c r="Q68" s="279" t="str">
        <f t="shared" si="3"/>
        <v>укажите примерную дату выкупа в стлб 16</v>
      </c>
      <c r="AX68" s="195">
        <v>129783.04799999998</v>
      </c>
    </row>
    <row r="69" spans="1:50" ht="26.25" thickBot="1" x14ac:dyDescent="0.4">
      <c r="A69" s="205">
        <v>64</v>
      </c>
      <c r="B69" s="235">
        <v>3</v>
      </c>
      <c r="C69" s="214">
        <v>100003830</v>
      </c>
      <c r="D69" s="497"/>
      <c r="E69" s="215" t="s">
        <v>270</v>
      </c>
      <c r="F69" s="216" t="s">
        <v>273</v>
      </c>
      <c r="G69" s="217" t="s">
        <v>191</v>
      </c>
      <c r="H69" s="299">
        <v>24</v>
      </c>
      <c r="I69" s="218">
        <v>4344</v>
      </c>
      <c r="J69" s="219">
        <f t="shared" si="1"/>
        <v>5212.8</v>
      </c>
      <c r="K69" s="303">
        <f t="shared" si="0"/>
        <v>125107.20000000001</v>
      </c>
      <c r="L69" s="487"/>
      <c r="M69" s="212"/>
      <c r="N69" s="220"/>
      <c r="O69" s="193">
        <f t="shared" si="2"/>
        <v>0</v>
      </c>
      <c r="P69" s="194"/>
      <c r="Q69" s="279" t="str">
        <f t="shared" si="3"/>
        <v>укажите примерную дату выкупа в стлб 16</v>
      </c>
      <c r="AX69" s="195">
        <v>123044.04</v>
      </c>
    </row>
    <row r="70" spans="1:50" ht="26.25" thickBot="1" x14ac:dyDescent="0.4">
      <c r="A70" s="205">
        <v>65</v>
      </c>
      <c r="B70" s="235">
        <v>4</v>
      </c>
      <c r="C70" s="214">
        <v>100003750</v>
      </c>
      <c r="D70" s="497"/>
      <c r="E70" s="215" t="s">
        <v>270</v>
      </c>
      <c r="F70" s="216" t="s">
        <v>274</v>
      </c>
      <c r="G70" s="217" t="s">
        <v>191</v>
      </c>
      <c r="H70" s="299">
        <v>5</v>
      </c>
      <c r="I70" s="218">
        <v>17908</v>
      </c>
      <c r="J70" s="219">
        <f t="shared" si="1"/>
        <v>21489.599999999999</v>
      </c>
      <c r="K70" s="303">
        <f t="shared" ref="K70:K133" si="4">J70*H70</f>
        <v>107448</v>
      </c>
      <c r="L70" s="487"/>
      <c r="M70" s="248"/>
      <c r="N70" s="249"/>
      <c r="O70" s="193">
        <f t="shared" si="2"/>
        <v>0</v>
      </c>
      <c r="P70" s="194"/>
      <c r="Q70" s="279" t="str">
        <f t="shared" si="3"/>
        <v>укажите примерную дату выкупа в стлб 16</v>
      </c>
      <c r="AX70" s="195">
        <v>105685.14</v>
      </c>
    </row>
    <row r="71" spans="1:50" ht="26.25" thickBot="1" x14ac:dyDescent="0.4">
      <c r="A71" s="205">
        <v>66</v>
      </c>
      <c r="B71" s="235">
        <v>5</v>
      </c>
      <c r="C71" s="214">
        <v>100003771</v>
      </c>
      <c r="D71" s="497"/>
      <c r="E71" s="215" t="s">
        <v>270</v>
      </c>
      <c r="F71" s="216" t="s">
        <v>275</v>
      </c>
      <c r="G71" s="217" t="s">
        <v>191</v>
      </c>
      <c r="H71" s="299">
        <v>20</v>
      </c>
      <c r="I71" s="218">
        <v>4228</v>
      </c>
      <c r="J71" s="219">
        <f t="shared" ref="J71:J134" si="5">I71*1.2</f>
        <v>5073.5999999999995</v>
      </c>
      <c r="K71" s="303">
        <f t="shared" si="4"/>
        <v>101471.99999999999</v>
      </c>
      <c r="L71" s="487"/>
      <c r="M71" s="248"/>
      <c r="N71" s="249"/>
      <c r="O71" s="193">
        <f t="shared" ref="O71:O134" si="6">K71*N71</f>
        <v>0</v>
      </c>
      <c r="P71" s="194"/>
      <c r="Q71" s="279" t="str">
        <f t="shared" ref="Q71:Q134" si="7">IF(N71&gt;H71,"П Е Р Е Б О Р -  см.сколько осталось на складе стлб 8","укажите примерную дату выкупа в стлб 16")</f>
        <v>укажите примерную дату выкупа в стлб 16</v>
      </c>
      <c r="AX71" s="195">
        <v>99786.84</v>
      </c>
    </row>
    <row r="72" spans="1:50" ht="26.25" thickBot="1" x14ac:dyDescent="0.4">
      <c r="A72" s="205">
        <v>67</v>
      </c>
      <c r="B72" s="235">
        <v>6</v>
      </c>
      <c r="C72" s="214">
        <v>100002589</v>
      </c>
      <c r="D72" s="497"/>
      <c r="E72" s="215" t="s">
        <v>270</v>
      </c>
      <c r="F72" s="216" t="s">
        <v>276</v>
      </c>
      <c r="G72" s="217" t="s">
        <v>191</v>
      </c>
      <c r="H72" s="299">
        <v>3</v>
      </c>
      <c r="I72" s="218">
        <v>26671</v>
      </c>
      <c r="J72" s="219">
        <f t="shared" si="5"/>
        <v>32005.199999999997</v>
      </c>
      <c r="K72" s="303">
        <f t="shared" si="4"/>
        <v>96015.599999999991</v>
      </c>
      <c r="L72" s="487"/>
      <c r="M72" s="248"/>
      <c r="N72" s="249"/>
      <c r="O72" s="193">
        <f t="shared" si="6"/>
        <v>0</v>
      </c>
      <c r="P72" s="194"/>
      <c r="Q72" s="279" t="str">
        <f t="shared" si="7"/>
        <v>укажите примерную дату выкупа в стлб 16</v>
      </c>
      <c r="AX72" s="195">
        <v>94440.911999999997</v>
      </c>
    </row>
    <row r="73" spans="1:50" s="209" customFormat="1" ht="26.25" thickBot="1" x14ac:dyDescent="0.4">
      <c r="A73" s="205">
        <v>68</v>
      </c>
      <c r="B73" s="235">
        <v>7</v>
      </c>
      <c r="C73" s="214">
        <v>100003799</v>
      </c>
      <c r="D73" s="497"/>
      <c r="E73" s="215" t="s">
        <v>270</v>
      </c>
      <c r="F73" s="216" t="s">
        <v>277</v>
      </c>
      <c r="G73" s="217" t="s">
        <v>191</v>
      </c>
      <c r="H73" s="299">
        <v>23</v>
      </c>
      <c r="I73" s="218">
        <v>2781</v>
      </c>
      <c r="J73" s="219">
        <f t="shared" si="5"/>
        <v>3337.2</v>
      </c>
      <c r="K73" s="303">
        <f t="shared" si="4"/>
        <v>76755.599999999991</v>
      </c>
      <c r="L73" s="487"/>
      <c r="M73" s="248"/>
      <c r="N73" s="249"/>
      <c r="O73" s="193">
        <f t="shared" si="6"/>
        <v>0</v>
      </c>
      <c r="P73" s="194"/>
      <c r="Q73" s="279" t="str">
        <f t="shared" si="7"/>
        <v>укажите примерную дату выкупа в стлб 16</v>
      </c>
      <c r="AX73" s="195">
        <v>75498.84</v>
      </c>
    </row>
    <row r="74" spans="1:50" ht="26.25" thickBot="1" x14ac:dyDescent="0.4">
      <c r="A74" s="205">
        <v>69</v>
      </c>
      <c r="B74" s="235">
        <v>8</v>
      </c>
      <c r="C74" s="214">
        <v>100003411</v>
      </c>
      <c r="D74" s="497"/>
      <c r="E74" s="215" t="s">
        <v>270</v>
      </c>
      <c r="F74" s="216" t="s">
        <v>278</v>
      </c>
      <c r="G74" s="217" t="s">
        <v>191</v>
      </c>
      <c r="H74" s="299">
        <v>15</v>
      </c>
      <c r="I74" s="218">
        <v>3185</v>
      </c>
      <c r="J74" s="219">
        <f t="shared" si="5"/>
        <v>3822</v>
      </c>
      <c r="K74" s="303">
        <f t="shared" si="4"/>
        <v>57330</v>
      </c>
      <c r="L74" s="487"/>
      <c r="M74" s="248"/>
      <c r="N74" s="249"/>
      <c r="O74" s="193">
        <f t="shared" si="6"/>
        <v>0</v>
      </c>
      <c r="P74" s="194"/>
      <c r="Q74" s="279" t="str">
        <f t="shared" si="7"/>
        <v>укажите примерную дату выкупа в стлб 16</v>
      </c>
      <c r="AX74" s="195">
        <v>56371.86</v>
      </c>
    </row>
    <row r="75" spans="1:50" ht="26.25" thickBot="1" x14ac:dyDescent="0.4">
      <c r="A75" s="205">
        <v>70</v>
      </c>
      <c r="B75" s="235">
        <v>9</v>
      </c>
      <c r="C75" s="214">
        <v>100116788</v>
      </c>
      <c r="D75" s="497"/>
      <c r="E75" s="215" t="s">
        <v>270</v>
      </c>
      <c r="F75" s="216" t="s">
        <v>279</v>
      </c>
      <c r="G75" s="217" t="s">
        <v>191</v>
      </c>
      <c r="H75" s="299">
        <v>109</v>
      </c>
      <c r="I75" s="218">
        <v>394</v>
      </c>
      <c r="J75" s="219">
        <f t="shared" si="5"/>
        <v>472.79999999999995</v>
      </c>
      <c r="K75" s="303">
        <f t="shared" si="4"/>
        <v>51535.199999999997</v>
      </c>
      <c r="L75" s="487"/>
      <c r="M75" s="248"/>
      <c r="N75" s="249"/>
      <c r="O75" s="193">
        <f t="shared" si="6"/>
        <v>0</v>
      </c>
      <c r="P75" s="194"/>
      <c r="Q75" s="279" t="str">
        <f t="shared" si="7"/>
        <v>укажите примерную дату выкупа в стлб 16</v>
      </c>
      <c r="AX75" s="195">
        <v>50621.555999999997</v>
      </c>
    </row>
    <row r="76" spans="1:50" ht="26.25" thickBot="1" x14ac:dyDescent="0.4">
      <c r="A76" s="205">
        <v>71</v>
      </c>
      <c r="B76" s="235">
        <v>10</v>
      </c>
      <c r="C76" s="214">
        <v>100003332</v>
      </c>
      <c r="D76" s="497"/>
      <c r="E76" s="215" t="s">
        <v>270</v>
      </c>
      <c r="F76" s="216" t="s">
        <v>280</v>
      </c>
      <c r="G76" s="217" t="s">
        <v>191</v>
      </c>
      <c r="H76" s="299">
        <v>6</v>
      </c>
      <c r="I76" s="218">
        <v>7086</v>
      </c>
      <c r="J76" s="219">
        <f t="shared" si="5"/>
        <v>8503.1999999999989</v>
      </c>
      <c r="K76" s="303">
        <f t="shared" si="4"/>
        <v>51019.199999999997</v>
      </c>
      <c r="L76" s="487"/>
      <c r="M76" s="248"/>
      <c r="N76" s="249"/>
      <c r="O76" s="193">
        <f t="shared" si="6"/>
        <v>0</v>
      </c>
      <c r="P76" s="194"/>
      <c r="Q76" s="279" t="str">
        <f t="shared" si="7"/>
        <v>укажите примерную дату выкупа в стлб 16</v>
      </c>
      <c r="AX76" s="195">
        <v>50184</v>
      </c>
    </row>
    <row r="77" spans="1:50" ht="26.25" thickBot="1" x14ac:dyDescent="0.4">
      <c r="A77" s="205">
        <v>72</v>
      </c>
      <c r="B77" s="235">
        <v>11</v>
      </c>
      <c r="C77" s="214">
        <v>100005733</v>
      </c>
      <c r="D77" s="497"/>
      <c r="E77" s="215" t="s">
        <v>270</v>
      </c>
      <c r="F77" s="216" t="s">
        <v>281</v>
      </c>
      <c r="G77" s="217" t="s">
        <v>191</v>
      </c>
      <c r="H77" s="299">
        <v>9</v>
      </c>
      <c r="I77" s="218">
        <v>3975</v>
      </c>
      <c r="J77" s="219">
        <f t="shared" si="5"/>
        <v>4770</v>
      </c>
      <c r="K77" s="303">
        <f t="shared" si="4"/>
        <v>42930</v>
      </c>
      <c r="L77" s="487"/>
      <c r="M77" s="212"/>
      <c r="N77" s="220"/>
      <c r="O77" s="193">
        <f t="shared" si="6"/>
        <v>0</v>
      </c>
      <c r="P77" s="194"/>
      <c r="Q77" s="279" t="str">
        <f t="shared" si="7"/>
        <v>укажите примерную дату выкупа в стлб 16</v>
      </c>
      <c r="AX77" s="195">
        <v>42221.171999999999</v>
      </c>
    </row>
    <row r="78" spans="1:50" ht="26.25" thickBot="1" x14ac:dyDescent="0.4">
      <c r="A78" s="205">
        <v>73</v>
      </c>
      <c r="B78" s="235">
        <v>12</v>
      </c>
      <c r="C78" s="214">
        <v>100003742</v>
      </c>
      <c r="D78" s="497"/>
      <c r="E78" s="215" t="s">
        <v>270</v>
      </c>
      <c r="F78" s="216" t="s">
        <v>282</v>
      </c>
      <c r="G78" s="217" t="s">
        <v>191</v>
      </c>
      <c r="H78" s="299">
        <v>5</v>
      </c>
      <c r="I78" s="218">
        <v>5940</v>
      </c>
      <c r="J78" s="219">
        <f t="shared" si="5"/>
        <v>7128</v>
      </c>
      <c r="K78" s="303">
        <f t="shared" si="4"/>
        <v>35640</v>
      </c>
      <c r="L78" s="487"/>
      <c r="M78" s="212"/>
      <c r="N78" s="220"/>
      <c r="O78" s="193">
        <f t="shared" si="6"/>
        <v>0</v>
      </c>
      <c r="P78" s="194"/>
      <c r="Q78" s="279" t="str">
        <f t="shared" si="7"/>
        <v>укажите примерную дату выкупа в стлб 16</v>
      </c>
      <c r="AX78" s="195">
        <v>35049.875999999997</v>
      </c>
    </row>
    <row r="79" spans="1:50" ht="26.25" thickBot="1" x14ac:dyDescent="0.4">
      <c r="A79" s="205">
        <v>74</v>
      </c>
      <c r="B79" s="235">
        <v>13</v>
      </c>
      <c r="C79" s="214">
        <v>100003678</v>
      </c>
      <c r="D79" s="497"/>
      <c r="E79" s="215" t="s">
        <v>270</v>
      </c>
      <c r="F79" s="216" t="s">
        <v>283</v>
      </c>
      <c r="G79" s="217" t="s">
        <v>191</v>
      </c>
      <c r="H79" s="299">
        <v>2</v>
      </c>
      <c r="I79" s="218">
        <v>14844</v>
      </c>
      <c r="J79" s="219">
        <f t="shared" si="5"/>
        <v>17812.8</v>
      </c>
      <c r="K79" s="303">
        <f t="shared" si="4"/>
        <v>35625.599999999999</v>
      </c>
      <c r="L79" s="487"/>
      <c r="M79" s="212"/>
      <c r="N79" s="220"/>
      <c r="O79" s="193">
        <f t="shared" si="6"/>
        <v>0</v>
      </c>
      <c r="P79" s="194"/>
      <c r="Q79" s="279" t="str">
        <f t="shared" si="7"/>
        <v>укажите примерную дату выкупа в стлб 16</v>
      </c>
      <c r="AX79" s="195">
        <v>35040</v>
      </c>
    </row>
    <row r="80" spans="1:50" ht="26.25" thickBot="1" x14ac:dyDescent="0.4">
      <c r="A80" s="205">
        <v>75</v>
      </c>
      <c r="B80" s="235">
        <v>14</v>
      </c>
      <c r="C80" s="214">
        <v>100003871</v>
      </c>
      <c r="D80" s="497"/>
      <c r="E80" s="215" t="s">
        <v>270</v>
      </c>
      <c r="F80" s="216" t="s">
        <v>284</v>
      </c>
      <c r="G80" s="217" t="s">
        <v>191</v>
      </c>
      <c r="H80" s="299">
        <v>16</v>
      </c>
      <c r="I80" s="218">
        <v>1716</v>
      </c>
      <c r="J80" s="219">
        <f t="shared" si="5"/>
        <v>2059.1999999999998</v>
      </c>
      <c r="K80" s="303">
        <f t="shared" si="4"/>
        <v>32947.199999999997</v>
      </c>
      <c r="L80" s="487"/>
      <c r="M80" s="212"/>
      <c r="N80" s="220"/>
      <c r="O80" s="193">
        <f t="shared" si="6"/>
        <v>0</v>
      </c>
      <c r="P80" s="194"/>
      <c r="Q80" s="279" t="str">
        <f t="shared" si="7"/>
        <v>укажите примерную дату выкупа в стлб 16</v>
      </c>
      <c r="AX80" s="195">
        <v>32410.056</v>
      </c>
    </row>
    <row r="81" spans="1:50" ht="26.25" thickBot="1" x14ac:dyDescent="0.4">
      <c r="A81" s="205">
        <v>76</v>
      </c>
      <c r="B81" s="235">
        <v>15</v>
      </c>
      <c r="C81" s="214">
        <v>100003504</v>
      </c>
      <c r="D81" s="497"/>
      <c r="E81" s="215" t="s">
        <v>270</v>
      </c>
      <c r="F81" s="216" t="s">
        <v>285</v>
      </c>
      <c r="G81" s="217" t="s">
        <v>191</v>
      </c>
      <c r="H81" s="299">
        <v>2</v>
      </c>
      <c r="I81" s="218">
        <v>13725</v>
      </c>
      <c r="J81" s="219">
        <f t="shared" si="5"/>
        <v>16470</v>
      </c>
      <c r="K81" s="303">
        <f t="shared" si="4"/>
        <v>32940</v>
      </c>
      <c r="L81" s="487"/>
      <c r="M81" s="212"/>
      <c r="N81" s="220"/>
      <c r="O81" s="193">
        <f t="shared" si="6"/>
        <v>0</v>
      </c>
      <c r="P81" s="194"/>
      <c r="Q81" s="279" t="str">
        <f t="shared" si="7"/>
        <v>укажите примерную дату выкупа в стлб 16</v>
      </c>
      <c r="AX81" s="195">
        <v>32400</v>
      </c>
    </row>
    <row r="82" spans="1:50" ht="26.25" thickBot="1" x14ac:dyDescent="0.4">
      <c r="A82" s="205">
        <v>77</v>
      </c>
      <c r="B82" s="235">
        <v>16</v>
      </c>
      <c r="C82" s="214">
        <v>100003719</v>
      </c>
      <c r="D82" s="497"/>
      <c r="E82" s="215" t="s">
        <v>270</v>
      </c>
      <c r="F82" s="216" t="s">
        <v>286</v>
      </c>
      <c r="G82" s="217" t="s">
        <v>191</v>
      </c>
      <c r="H82" s="299">
        <v>5</v>
      </c>
      <c r="I82" s="218">
        <v>5113</v>
      </c>
      <c r="J82" s="219">
        <f t="shared" si="5"/>
        <v>6135.5999999999995</v>
      </c>
      <c r="K82" s="303">
        <f t="shared" si="4"/>
        <v>30677.999999999996</v>
      </c>
      <c r="L82" s="487"/>
      <c r="M82" s="212"/>
      <c r="N82" s="220"/>
      <c r="O82" s="193">
        <f t="shared" si="6"/>
        <v>0</v>
      </c>
      <c r="P82" s="194"/>
      <c r="Q82" s="279" t="str">
        <f t="shared" si="7"/>
        <v>укажите примерную дату выкупа в стлб 16</v>
      </c>
      <c r="AX82" s="195">
        <v>30174.396000000001</v>
      </c>
    </row>
    <row r="83" spans="1:50" ht="26.25" thickBot="1" x14ac:dyDescent="0.4">
      <c r="A83" s="205">
        <v>78</v>
      </c>
      <c r="B83" s="235">
        <v>17</v>
      </c>
      <c r="C83" s="214">
        <v>100002627</v>
      </c>
      <c r="D83" s="497"/>
      <c r="E83" s="215" t="s">
        <v>270</v>
      </c>
      <c r="F83" s="216" t="s">
        <v>287</v>
      </c>
      <c r="G83" s="217" t="s">
        <v>191</v>
      </c>
      <c r="H83" s="299">
        <v>4</v>
      </c>
      <c r="I83" s="218">
        <v>6293</v>
      </c>
      <c r="J83" s="219">
        <f t="shared" si="5"/>
        <v>7551.5999999999995</v>
      </c>
      <c r="K83" s="303">
        <f t="shared" si="4"/>
        <v>30206.399999999998</v>
      </c>
      <c r="L83" s="487"/>
      <c r="M83" s="212"/>
      <c r="N83" s="220"/>
      <c r="O83" s="193">
        <f t="shared" si="6"/>
        <v>0</v>
      </c>
      <c r="P83" s="194"/>
      <c r="Q83" s="279" t="str">
        <f t="shared" si="7"/>
        <v>укажите примерную дату выкупа в стлб 16</v>
      </c>
      <c r="AX83" s="195">
        <v>29707.199999999997</v>
      </c>
    </row>
    <row r="84" spans="1:50" ht="26.25" thickBot="1" x14ac:dyDescent="0.4">
      <c r="A84" s="205">
        <v>79</v>
      </c>
      <c r="B84" s="235">
        <v>18</v>
      </c>
      <c r="C84" s="214">
        <v>100005751</v>
      </c>
      <c r="D84" s="497"/>
      <c r="E84" s="215" t="s">
        <v>270</v>
      </c>
      <c r="F84" s="216" t="s">
        <v>288</v>
      </c>
      <c r="G84" s="217" t="s">
        <v>191</v>
      </c>
      <c r="H84" s="299">
        <v>5</v>
      </c>
      <c r="I84" s="218">
        <v>4069</v>
      </c>
      <c r="J84" s="219">
        <f t="shared" si="5"/>
        <v>4882.8</v>
      </c>
      <c r="K84" s="303">
        <f t="shared" si="4"/>
        <v>24414</v>
      </c>
      <c r="L84" s="487"/>
      <c r="M84" s="212"/>
      <c r="N84" s="220"/>
      <c r="O84" s="193">
        <f t="shared" si="6"/>
        <v>0</v>
      </c>
      <c r="P84" s="194"/>
      <c r="Q84" s="279" t="str">
        <f t="shared" si="7"/>
        <v>укажите примерную дату выкупа в стлб 16</v>
      </c>
      <c r="AX84" s="195">
        <v>24007.896000000001</v>
      </c>
    </row>
    <row r="85" spans="1:50" ht="26.25" thickBot="1" x14ac:dyDescent="0.4">
      <c r="A85" s="205">
        <v>80</v>
      </c>
      <c r="B85" s="235">
        <v>19</v>
      </c>
      <c r="C85" s="214">
        <v>100003623</v>
      </c>
      <c r="D85" s="497"/>
      <c r="E85" s="215" t="s">
        <v>270</v>
      </c>
      <c r="F85" s="216" t="s">
        <v>289</v>
      </c>
      <c r="G85" s="217" t="s">
        <v>191</v>
      </c>
      <c r="H85" s="299">
        <v>24</v>
      </c>
      <c r="I85" s="218">
        <v>782</v>
      </c>
      <c r="J85" s="219">
        <f t="shared" si="5"/>
        <v>938.4</v>
      </c>
      <c r="K85" s="303">
        <f t="shared" si="4"/>
        <v>22521.599999999999</v>
      </c>
      <c r="L85" s="487"/>
      <c r="M85" s="212"/>
      <c r="N85" s="220"/>
      <c r="O85" s="193">
        <f t="shared" si="6"/>
        <v>0</v>
      </c>
      <c r="P85" s="194"/>
      <c r="Q85" s="279" t="str">
        <f t="shared" si="7"/>
        <v>укажите примерную дату выкупа в стлб 16</v>
      </c>
      <c r="AX85" s="195">
        <v>22142.388000000003</v>
      </c>
    </row>
    <row r="86" spans="1:50" ht="26.25" thickBot="1" x14ac:dyDescent="0.4">
      <c r="A86" s="205">
        <v>81</v>
      </c>
      <c r="B86" s="235">
        <v>20</v>
      </c>
      <c r="C86" s="214">
        <v>100003211</v>
      </c>
      <c r="D86" s="497"/>
      <c r="E86" s="215" t="s">
        <v>270</v>
      </c>
      <c r="F86" s="216" t="s">
        <v>290</v>
      </c>
      <c r="G86" s="217" t="s">
        <v>191</v>
      </c>
      <c r="H86" s="299">
        <v>14</v>
      </c>
      <c r="I86" s="218">
        <v>1284</v>
      </c>
      <c r="J86" s="219">
        <f t="shared" si="5"/>
        <v>1540.8</v>
      </c>
      <c r="K86" s="303">
        <f t="shared" si="4"/>
        <v>21571.200000000001</v>
      </c>
      <c r="L86" s="487"/>
      <c r="M86" s="212"/>
      <c r="N86" s="220"/>
      <c r="O86" s="193">
        <f t="shared" si="6"/>
        <v>0</v>
      </c>
      <c r="P86" s="194"/>
      <c r="Q86" s="279" t="str">
        <f t="shared" si="7"/>
        <v>укажите примерную дату выкупа в стлб 16</v>
      </c>
      <c r="AX86" s="195">
        <v>21212.064000000002</v>
      </c>
    </row>
    <row r="87" spans="1:50" ht="26.25" thickBot="1" x14ac:dyDescent="0.4">
      <c r="A87" s="205">
        <v>82</v>
      </c>
      <c r="B87" s="235">
        <v>21</v>
      </c>
      <c r="C87" s="214">
        <v>100003863</v>
      </c>
      <c r="D87" s="497"/>
      <c r="E87" s="215" t="s">
        <v>270</v>
      </c>
      <c r="F87" s="216" t="s">
        <v>291</v>
      </c>
      <c r="G87" s="217" t="s">
        <v>191</v>
      </c>
      <c r="H87" s="299">
        <v>19</v>
      </c>
      <c r="I87" s="218">
        <v>941</v>
      </c>
      <c r="J87" s="219">
        <f t="shared" si="5"/>
        <v>1129.2</v>
      </c>
      <c r="K87" s="303">
        <f t="shared" si="4"/>
        <v>21454.799999999999</v>
      </c>
      <c r="L87" s="487"/>
      <c r="M87" s="212"/>
      <c r="N87" s="220"/>
      <c r="O87" s="193">
        <f t="shared" si="6"/>
        <v>0</v>
      </c>
      <c r="P87" s="194"/>
      <c r="Q87" s="279" t="str">
        <f t="shared" si="7"/>
        <v>укажите примерную дату выкупа в стлб 16</v>
      </c>
      <c r="AX87" s="195">
        <v>21108.311999999998</v>
      </c>
    </row>
    <row r="88" spans="1:50" ht="26.25" thickBot="1" x14ac:dyDescent="0.4">
      <c r="A88" s="205">
        <v>83</v>
      </c>
      <c r="B88" s="235">
        <v>22</v>
      </c>
      <c r="C88" s="214">
        <v>100003385</v>
      </c>
      <c r="D88" s="497"/>
      <c r="E88" s="215" t="s">
        <v>270</v>
      </c>
      <c r="F88" s="216" t="s">
        <v>292</v>
      </c>
      <c r="G88" s="217" t="s">
        <v>191</v>
      </c>
      <c r="H88" s="299">
        <v>14</v>
      </c>
      <c r="I88" s="218">
        <v>1175</v>
      </c>
      <c r="J88" s="219">
        <f t="shared" si="5"/>
        <v>1410</v>
      </c>
      <c r="K88" s="303">
        <f t="shared" si="4"/>
        <v>19740</v>
      </c>
      <c r="L88" s="487"/>
      <c r="M88" s="212"/>
      <c r="N88" s="220"/>
      <c r="O88" s="193">
        <f t="shared" si="6"/>
        <v>0</v>
      </c>
      <c r="P88" s="194"/>
      <c r="Q88" s="279" t="str">
        <f t="shared" si="7"/>
        <v>укажите примерную дату выкупа в стлб 16</v>
      </c>
      <c r="AX88" s="195">
        <v>19420.055999999997</v>
      </c>
    </row>
    <row r="89" spans="1:50" ht="12.75" customHeight="1" thickBot="1" x14ac:dyDescent="0.4">
      <c r="A89" s="205">
        <v>84</v>
      </c>
      <c r="B89" s="235">
        <v>23</v>
      </c>
      <c r="C89" s="214">
        <v>100003293</v>
      </c>
      <c r="D89" s="497"/>
      <c r="E89" s="215" t="s">
        <v>270</v>
      </c>
      <c r="F89" s="216" t="s">
        <v>293</v>
      </c>
      <c r="G89" s="217" t="s">
        <v>191</v>
      </c>
      <c r="H89" s="299">
        <v>4</v>
      </c>
      <c r="I89" s="218">
        <v>4090</v>
      </c>
      <c r="J89" s="219">
        <f t="shared" si="5"/>
        <v>4908</v>
      </c>
      <c r="K89" s="303">
        <f t="shared" si="4"/>
        <v>19632</v>
      </c>
      <c r="L89" s="487"/>
      <c r="M89" s="212"/>
      <c r="N89" s="220"/>
      <c r="O89" s="193">
        <f t="shared" si="6"/>
        <v>0</v>
      </c>
      <c r="P89" s="194"/>
      <c r="Q89" s="279" t="str">
        <f t="shared" si="7"/>
        <v>укажите примерную дату выкупа в стлб 16</v>
      </c>
      <c r="AX89" s="195">
        <v>19308.227999999999</v>
      </c>
    </row>
    <row r="90" spans="1:50" ht="12.75" customHeight="1" thickBot="1" x14ac:dyDescent="0.4">
      <c r="A90" s="205">
        <v>85</v>
      </c>
      <c r="B90" s="235">
        <v>24</v>
      </c>
      <c r="C90" s="214">
        <v>100006483</v>
      </c>
      <c r="D90" s="497"/>
      <c r="E90" s="215" t="s">
        <v>270</v>
      </c>
      <c r="F90" s="216" t="s">
        <v>294</v>
      </c>
      <c r="G90" s="217" t="s">
        <v>191</v>
      </c>
      <c r="H90" s="299">
        <v>1</v>
      </c>
      <c r="I90" s="218">
        <v>16287</v>
      </c>
      <c r="J90" s="219">
        <f t="shared" si="5"/>
        <v>19544.399999999998</v>
      </c>
      <c r="K90" s="303">
        <f t="shared" si="4"/>
        <v>19544.399999999998</v>
      </c>
      <c r="L90" s="487"/>
      <c r="M90" s="212"/>
      <c r="N90" s="220"/>
      <c r="O90" s="193">
        <f t="shared" si="6"/>
        <v>0</v>
      </c>
      <c r="P90" s="194"/>
      <c r="Q90" s="279" t="str">
        <f t="shared" si="7"/>
        <v>укажите примерную дату выкупа в стлб 16</v>
      </c>
      <c r="AX90" s="195">
        <v>19223.867999999999</v>
      </c>
    </row>
    <row r="91" spans="1:50" ht="12.75" customHeight="1" thickBot="1" x14ac:dyDescent="0.4">
      <c r="A91" s="205">
        <v>86</v>
      </c>
      <c r="B91" s="235">
        <v>25</v>
      </c>
      <c r="C91" s="214">
        <v>100003767</v>
      </c>
      <c r="D91" s="497"/>
      <c r="E91" s="215" t="s">
        <v>270</v>
      </c>
      <c r="F91" s="216" t="s">
        <v>295</v>
      </c>
      <c r="G91" s="217" t="s">
        <v>191</v>
      </c>
      <c r="H91" s="299">
        <v>5</v>
      </c>
      <c r="I91" s="218">
        <v>3135</v>
      </c>
      <c r="J91" s="219">
        <f t="shared" si="5"/>
        <v>3762</v>
      </c>
      <c r="K91" s="303">
        <f t="shared" si="4"/>
        <v>18810</v>
      </c>
      <c r="L91" s="487"/>
      <c r="M91" s="212"/>
      <c r="N91" s="220"/>
      <c r="O91" s="193">
        <f t="shared" si="6"/>
        <v>0</v>
      </c>
      <c r="P91" s="194"/>
      <c r="Q91" s="279" t="str">
        <f t="shared" si="7"/>
        <v>укажите примерную дату выкупа в стлб 16</v>
      </c>
      <c r="AX91" s="195">
        <v>18498.371999999999</v>
      </c>
    </row>
    <row r="92" spans="1:50" ht="12.75" customHeight="1" thickBot="1" x14ac:dyDescent="0.4">
      <c r="A92" s="205">
        <v>87</v>
      </c>
      <c r="B92" s="235">
        <v>26</v>
      </c>
      <c r="C92" s="214">
        <v>100002572</v>
      </c>
      <c r="D92" s="497"/>
      <c r="E92" s="215" t="s">
        <v>270</v>
      </c>
      <c r="F92" s="216" t="s">
        <v>296</v>
      </c>
      <c r="G92" s="217" t="s">
        <v>191</v>
      </c>
      <c r="H92" s="299">
        <v>2</v>
      </c>
      <c r="I92" s="218">
        <v>6970</v>
      </c>
      <c r="J92" s="219">
        <f t="shared" si="5"/>
        <v>8364</v>
      </c>
      <c r="K92" s="303">
        <f t="shared" si="4"/>
        <v>16728</v>
      </c>
      <c r="L92" s="487"/>
      <c r="M92" s="212"/>
      <c r="N92" s="220"/>
      <c r="O92" s="193">
        <f t="shared" si="6"/>
        <v>0</v>
      </c>
      <c r="P92" s="194"/>
      <c r="Q92" s="279" t="str">
        <f t="shared" si="7"/>
        <v>укажите примерную дату выкупа в стлб 16</v>
      </c>
      <c r="AX92" s="195">
        <v>16451.7</v>
      </c>
    </row>
    <row r="93" spans="1:50" ht="12.75" customHeight="1" thickBot="1" x14ac:dyDescent="0.4">
      <c r="A93" s="205">
        <v>88</v>
      </c>
      <c r="B93" s="235">
        <v>27</v>
      </c>
      <c r="C93" s="214">
        <v>100009444</v>
      </c>
      <c r="D93" s="497"/>
      <c r="E93" s="215" t="s">
        <v>270</v>
      </c>
      <c r="F93" s="216" t="s">
        <v>297</v>
      </c>
      <c r="G93" s="217" t="s">
        <v>191</v>
      </c>
      <c r="H93" s="299">
        <v>2</v>
      </c>
      <c r="I93" s="218">
        <v>6779</v>
      </c>
      <c r="J93" s="219">
        <f t="shared" si="5"/>
        <v>8134.7999999999993</v>
      </c>
      <c r="K93" s="303">
        <f t="shared" si="4"/>
        <v>16269.599999999999</v>
      </c>
      <c r="L93" s="487"/>
      <c r="M93" s="212"/>
      <c r="N93" s="220"/>
      <c r="O93" s="193">
        <f t="shared" si="6"/>
        <v>0</v>
      </c>
      <c r="P93" s="194"/>
      <c r="Q93" s="279" t="str">
        <f t="shared" si="7"/>
        <v>укажите примерную дату выкупа в стлб 16</v>
      </c>
      <c r="AX93" s="195">
        <v>15999.995999999999</v>
      </c>
    </row>
    <row r="94" spans="1:50" ht="12.75" customHeight="1" thickBot="1" x14ac:dyDescent="0.4">
      <c r="A94" s="205">
        <v>89</v>
      </c>
      <c r="B94" s="235">
        <v>28</v>
      </c>
      <c r="C94" s="214">
        <v>100006462</v>
      </c>
      <c r="D94" s="497"/>
      <c r="E94" s="215" t="s">
        <v>270</v>
      </c>
      <c r="F94" s="216" t="s">
        <v>298</v>
      </c>
      <c r="G94" s="217" t="s">
        <v>191</v>
      </c>
      <c r="H94" s="299">
        <v>3</v>
      </c>
      <c r="I94" s="218">
        <v>4144</v>
      </c>
      <c r="J94" s="219">
        <f t="shared" si="5"/>
        <v>4972.8</v>
      </c>
      <c r="K94" s="303">
        <f t="shared" si="4"/>
        <v>14918.400000000001</v>
      </c>
      <c r="L94" s="487"/>
      <c r="M94" s="212"/>
      <c r="N94" s="220"/>
      <c r="O94" s="193">
        <f t="shared" si="6"/>
        <v>0</v>
      </c>
      <c r="P94" s="194"/>
      <c r="Q94" s="279" t="str">
        <f t="shared" si="7"/>
        <v>укажите примерную дату выкупа в стлб 16</v>
      </c>
      <c r="AX94" s="195">
        <v>14672.016</v>
      </c>
    </row>
    <row r="95" spans="1:50" ht="12.75" customHeight="1" thickBot="1" x14ac:dyDescent="0.4">
      <c r="A95" s="205">
        <v>90</v>
      </c>
      <c r="B95" s="235">
        <v>29</v>
      </c>
      <c r="C95" s="214">
        <v>100003179</v>
      </c>
      <c r="D95" s="497"/>
      <c r="E95" s="215" t="s">
        <v>270</v>
      </c>
      <c r="F95" s="216" t="s">
        <v>299</v>
      </c>
      <c r="G95" s="217" t="s">
        <v>191</v>
      </c>
      <c r="H95" s="299">
        <v>6</v>
      </c>
      <c r="I95" s="218">
        <v>2022</v>
      </c>
      <c r="J95" s="219">
        <f t="shared" si="5"/>
        <v>2426.4</v>
      </c>
      <c r="K95" s="303">
        <f t="shared" si="4"/>
        <v>14558.400000000001</v>
      </c>
      <c r="L95" s="487"/>
      <c r="M95" s="212"/>
      <c r="N95" s="220"/>
      <c r="O95" s="193">
        <f t="shared" si="6"/>
        <v>0</v>
      </c>
      <c r="P95" s="194"/>
      <c r="Q95" s="279" t="str">
        <f t="shared" si="7"/>
        <v>укажите примерную дату выкупа в стлб 16</v>
      </c>
      <c r="AX95" s="195">
        <v>14315.075999999999</v>
      </c>
    </row>
    <row r="96" spans="1:50" ht="12.75" customHeight="1" thickBot="1" x14ac:dyDescent="0.4">
      <c r="A96" s="205">
        <v>91</v>
      </c>
      <c r="B96" s="235">
        <v>30</v>
      </c>
      <c r="C96" s="214">
        <v>100003400</v>
      </c>
      <c r="D96" s="497"/>
      <c r="E96" s="215" t="s">
        <v>270</v>
      </c>
      <c r="F96" s="216" t="s">
        <v>300</v>
      </c>
      <c r="G96" s="217" t="s">
        <v>191</v>
      </c>
      <c r="H96" s="299">
        <v>3</v>
      </c>
      <c r="I96" s="218">
        <v>3981</v>
      </c>
      <c r="J96" s="219">
        <f t="shared" si="5"/>
        <v>4777.2</v>
      </c>
      <c r="K96" s="303">
        <f t="shared" si="4"/>
        <v>14331.599999999999</v>
      </c>
      <c r="L96" s="487"/>
      <c r="M96" s="212"/>
      <c r="N96" s="220"/>
      <c r="O96" s="193">
        <f t="shared" si="6"/>
        <v>0</v>
      </c>
      <c r="P96" s="194"/>
      <c r="Q96" s="279" t="str">
        <f t="shared" si="7"/>
        <v>укажите примерную дату выкупа в стлб 16</v>
      </c>
      <c r="AX96" s="195">
        <v>14096.796</v>
      </c>
    </row>
    <row r="97" spans="1:50" ht="12.75" customHeight="1" thickBot="1" x14ac:dyDescent="0.4">
      <c r="A97" s="205">
        <v>92</v>
      </c>
      <c r="B97" s="235">
        <v>31</v>
      </c>
      <c r="C97" s="214">
        <v>100002612</v>
      </c>
      <c r="D97" s="497"/>
      <c r="E97" s="215" t="s">
        <v>270</v>
      </c>
      <c r="F97" s="216" t="s">
        <v>301</v>
      </c>
      <c r="G97" s="217" t="s">
        <v>191</v>
      </c>
      <c r="H97" s="299">
        <v>4</v>
      </c>
      <c r="I97" s="218">
        <v>2970</v>
      </c>
      <c r="J97" s="219">
        <f t="shared" si="5"/>
        <v>3564</v>
      </c>
      <c r="K97" s="303">
        <f t="shared" si="4"/>
        <v>14256</v>
      </c>
      <c r="L97" s="487"/>
      <c r="M97" s="212"/>
      <c r="N97" s="220"/>
      <c r="O97" s="193">
        <f t="shared" si="6"/>
        <v>0</v>
      </c>
      <c r="P97" s="194"/>
      <c r="Q97" s="279" t="str">
        <f t="shared" si="7"/>
        <v>укажите примерную дату выкупа в стлб 16</v>
      </c>
      <c r="AX97" s="195">
        <v>14017.62</v>
      </c>
    </row>
    <row r="98" spans="1:50" ht="12.75" customHeight="1" thickBot="1" x14ac:dyDescent="0.4">
      <c r="A98" s="205">
        <v>93</v>
      </c>
      <c r="B98" s="235">
        <v>32</v>
      </c>
      <c r="C98" s="214">
        <v>100027637</v>
      </c>
      <c r="D98" s="497"/>
      <c r="E98" s="215" t="s">
        <v>270</v>
      </c>
      <c r="F98" s="216" t="s">
        <v>302</v>
      </c>
      <c r="G98" s="217" t="s">
        <v>191</v>
      </c>
      <c r="H98" s="299">
        <v>4</v>
      </c>
      <c r="I98" s="218">
        <v>2844</v>
      </c>
      <c r="J98" s="219">
        <f t="shared" si="5"/>
        <v>3412.7999999999997</v>
      </c>
      <c r="K98" s="303">
        <f t="shared" si="4"/>
        <v>13651.199999999999</v>
      </c>
      <c r="L98" s="487"/>
      <c r="M98" s="212"/>
      <c r="N98" s="220"/>
      <c r="O98" s="193">
        <f t="shared" si="6"/>
        <v>0</v>
      </c>
      <c r="P98" s="194"/>
      <c r="Q98" s="279" t="str">
        <f t="shared" si="7"/>
        <v>укажите примерную дату выкупа в стлб 16</v>
      </c>
      <c r="AX98" s="195">
        <v>13424.003999999999</v>
      </c>
    </row>
    <row r="99" spans="1:50" ht="12.75" customHeight="1" thickBot="1" x14ac:dyDescent="0.4">
      <c r="A99" s="205">
        <v>94</v>
      </c>
      <c r="B99" s="235">
        <v>33</v>
      </c>
      <c r="C99" s="214">
        <v>100003124</v>
      </c>
      <c r="D99" s="497"/>
      <c r="E99" s="215" t="s">
        <v>270</v>
      </c>
      <c r="F99" s="216" t="s">
        <v>303</v>
      </c>
      <c r="G99" s="217" t="s">
        <v>191</v>
      </c>
      <c r="H99" s="299">
        <v>20</v>
      </c>
      <c r="I99" s="218">
        <v>515</v>
      </c>
      <c r="J99" s="219">
        <f t="shared" si="5"/>
        <v>618</v>
      </c>
      <c r="K99" s="303">
        <f t="shared" si="4"/>
        <v>12360</v>
      </c>
      <c r="L99" s="487"/>
      <c r="M99" s="212"/>
      <c r="N99" s="220"/>
      <c r="O99" s="193">
        <f t="shared" si="6"/>
        <v>0</v>
      </c>
      <c r="P99" s="194"/>
      <c r="Q99" s="279" t="str">
        <f t="shared" si="7"/>
        <v>укажите примерную дату выкупа в стлб 16</v>
      </c>
      <c r="AX99" s="195">
        <v>12160.8</v>
      </c>
    </row>
    <row r="100" spans="1:50" ht="12.75" customHeight="1" thickBot="1" x14ac:dyDescent="0.4">
      <c r="A100" s="205">
        <v>95</v>
      </c>
      <c r="B100" s="235">
        <v>34</v>
      </c>
      <c r="C100" s="214">
        <v>100003613</v>
      </c>
      <c r="D100" s="497"/>
      <c r="E100" s="215" t="s">
        <v>270</v>
      </c>
      <c r="F100" s="216" t="s">
        <v>304</v>
      </c>
      <c r="G100" s="217" t="s">
        <v>191</v>
      </c>
      <c r="H100" s="299">
        <v>6</v>
      </c>
      <c r="I100" s="218">
        <v>1656</v>
      </c>
      <c r="J100" s="219">
        <f t="shared" si="5"/>
        <v>1987.1999999999998</v>
      </c>
      <c r="K100" s="303">
        <f t="shared" si="4"/>
        <v>11923.199999999999</v>
      </c>
      <c r="L100" s="487"/>
      <c r="M100" s="212"/>
      <c r="N100" s="220"/>
      <c r="O100" s="193">
        <f t="shared" si="6"/>
        <v>0</v>
      </c>
      <c r="P100" s="194"/>
      <c r="Q100" s="279" t="str">
        <f t="shared" si="7"/>
        <v>укажите примерную дату выкупа в стлб 16</v>
      </c>
      <c r="AX100" s="195">
        <v>11727.551999999998</v>
      </c>
    </row>
    <row r="101" spans="1:50" ht="12.75" customHeight="1" thickBot="1" x14ac:dyDescent="0.4">
      <c r="A101" s="205">
        <v>96</v>
      </c>
      <c r="B101" s="235">
        <v>35</v>
      </c>
      <c r="C101" s="214">
        <v>100013382</v>
      </c>
      <c r="D101" s="497"/>
      <c r="E101" s="215" t="s">
        <v>270</v>
      </c>
      <c r="F101" s="216" t="s">
        <v>305</v>
      </c>
      <c r="G101" s="217" t="s">
        <v>191</v>
      </c>
      <c r="H101" s="299">
        <v>4</v>
      </c>
      <c r="I101" s="218">
        <v>2373</v>
      </c>
      <c r="J101" s="219">
        <f t="shared" si="5"/>
        <v>2847.6</v>
      </c>
      <c r="K101" s="303">
        <f t="shared" si="4"/>
        <v>11390.4</v>
      </c>
      <c r="L101" s="487"/>
      <c r="M101" s="212"/>
      <c r="N101" s="220"/>
      <c r="O101" s="193">
        <f t="shared" si="6"/>
        <v>0</v>
      </c>
      <c r="P101" s="194"/>
      <c r="Q101" s="279" t="str">
        <f t="shared" si="7"/>
        <v>укажите примерную дату выкупа в стлб 16</v>
      </c>
      <c r="AX101" s="195">
        <v>11199.995999999999</v>
      </c>
    </row>
    <row r="102" spans="1:50" ht="12.75" customHeight="1" thickBot="1" x14ac:dyDescent="0.4">
      <c r="A102" s="205">
        <v>97</v>
      </c>
      <c r="B102" s="235">
        <v>36</v>
      </c>
      <c r="C102" s="214">
        <v>100003325</v>
      </c>
      <c r="D102" s="497"/>
      <c r="E102" s="215" t="s">
        <v>270</v>
      </c>
      <c r="F102" s="216" t="s">
        <v>306</v>
      </c>
      <c r="G102" s="217" t="s">
        <v>191</v>
      </c>
      <c r="H102" s="299">
        <v>12</v>
      </c>
      <c r="I102" s="218">
        <v>774</v>
      </c>
      <c r="J102" s="219">
        <f t="shared" si="5"/>
        <v>928.8</v>
      </c>
      <c r="K102" s="303">
        <f t="shared" si="4"/>
        <v>11145.599999999999</v>
      </c>
      <c r="L102" s="487"/>
      <c r="M102" s="212"/>
      <c r="N102" s="220"/>
      <c r="O102" s="193">
        <f t="shared" si="6"/>
        <v>0</v>
      </c>
      <c r="P102" s="194"/>
      <c r="Q102" s="279" t="str">
        <f t="shared" si="7"/>
        <v>укажите примерную дату выкупа в стлб 16</v>
      </c>
      <c r="AX102" s="195">
        <v>10948.38</v>
      </c>
    </row>
    <row r="103" spans="1:50" ht="12.75" customHeight="1" thickBot="1" x14ac:dyDescent="0.4">
      <c r="A103" s="205">
        <v>98</v>
      </c>
      <c r="B103" s="235">
        <v>37</v>
      </c>
      <c r="C103" s="214">
        <v>100003441</v>
      </c>
      <c r="D103" s="497"/>
      <c r="E103" s="215" t="s">
        <v>270</v>
      </c>
      <c r="F103" s="216" t="s">
        <v>307</v>
      </c>
      <c r="G103" s="217" t="s">
        <v>191</v>
      </c>
      <c r="H103" s="299">
        <v>2</v>
      </c>
      <c r="I103" s="218">
        <v>4475</v>
      </c>
      <c r="J103" s="219">
        <f t="shared" si="5"/>
        <v>5370</v>
      </c>
      <c r="K103" s="303">
        <f t="shared" si="4"/>
        <v>10740</v>
      </c>
      <c r="L103" s="487"/>
      <c r="M103" s="212"/>
      <c r="N103" s="220"/>
      <c r="O103" s="193">
        <f t="shared" si="6"/>
        <v>0</v>
      </c>
      <c r="P103" s="194"/>
      <c r="Q103" s="279" t="str">
        <f t="shared" si="7"/>
        <v>укажите примерную дату выкупа в стлб 16</v>
      </c>
      <c r="AX103" s="195">
        <v>10562.232</v>
      </c>
    </row>
    <row r="104" spans="1:50" ht="12.75" customHeight="1" thickBot="1" x14ac:dyDescent="0.4">
      <c r="A104" s="205">
        <v>99</v>
      </c>
      <c r="B104" s="235">
        <v>38</v>
      </c>
      <c r="C104" s="214">
        <v>100002650</v>
      </c>
      <c r="D104" s="497"/>
      <c r="E104" s="215" t="s">
        <v>270</v>
      </c>
      <c r="F104" s="216" t="s">
        <v>308</v>
      </c>
      <c r="G104" s="217" t="s">
        <v>191</v>
      </c>
      <c r="H104" s="299">
        <v>2</v>
      </c>
      <c r="I104" s="218">
        <v>4309</v>
      </c>
      <c r="J104" s="219">
        <f t="shared" si="5"/>
        <v>5170.8</v>
      </c>
      <c r="K104" s="303">
        <f t="shared" si="4"/>
        <v>10341.6</v>
      </c>
      <c r="L104" s="487"/>
      <c r="M104" s="212"/>
      <c r="N104" s="220"/>
      <c r="O104" s="193">
        <f t="shared" si="6"/>
        <v>0</v>
      </c>
      <c r="P104" s="194"/>
      <c r="Q104" s="279" t="str">
        <f t="shared" si="7"/>
        <v>укажите примерную дату выкупа в стлб 16</v>
      </c>
      <c r="AX104" s="195">
        <v>10169.495999999999</v>
      </c>
    </row>
    <row r="105" spans="1:50" ht="12.75" customHeight="1" thickBot="1" x14ac:dyDescent="0.4">
      <c r="A105" s="205">
        <v>100</v>
      </c>
      <c r="B105" s="235">
        <v>39</v>
      </c>
      <c r="C105" s="214">
        <v>100002655</v>
      </c>
      <c r="D105" s="497"/>
      <c r="E105" s="215" t="s">
        <v>270</v>
      </c>
      <c r="F105" s="216" t="s">
        <v>309</v>
      </c>
      <c r="G105" s="217" t="s">
        <v>191</v>
      </c>
      <c r="H105" s="299">
        <v>1</v>
      </c>
      <c r="I105" s="218">
        <v>8087</v>
      </c>
      <c r="J105" s="219">
        <f t="shared" si="5"/>
        <v>9704.4</v>
      </c>
      <c r="K105" s="303">
        <f t="shared" si="4"/>
        <v>9704.4</v>
      </c>
      <c r="L105" s="487"/>
      <c r="M105" s="212"/>
      <c r="N105" s="220"/>
      <c r="O105" s="193">
        <f t="shared" si="6"/>
        <v>0</v>
      </c>
      <c r="P105" s="194"/>
      <c r="Q105" s="279" t="str">
        <f t="shared" si="7"/>
        <v>укажите примерную дату выкупа в стлб 16</v>
      </c>
      <c r="AX105" s="195">
        <v>9545.0759999999991</v>
      </c>
    </row>
    <row r="106" spans="1:50" ht="12.75" customHeight="1" thickBot="1" x14ac:dyDescent="0.4">
      <c r="A106" s="205">
        <v>101</v>
      </c>
      <c r="B106" s="235">
        <v>40</v>
      </c>
      <c r="C106" s="214">
        <v>100003579</v>
      </c>
      <c r="D106" s="497"/>
      <c r="E106" s="215" t="s">
        <v>270</v>
      </c>
      <c r="F106" s="216" t="s">
        <v>310</v>
      </c>
      <c r="G106" s="217" t="s">
        <v>191</v>
      </c>
      <c r="H106" s="299">
        <v>18</v>
      </c>
      <c r="I106" s="218">
        <v>443</v>
      </c>
      <c r="J106" s="219">
        <f t="shared" si="5"/>
        <v>531.6</v>
      </c>
      <c r="K106" s="303">
        <f t="shared" si="4"/>
        <v>9568.8000000000011</v>
      </c>
      <c r="L106" s="487"/>
      <c r="M106" s="212"/>
      <c r="N106" s="220"/>
      <c r="O106" s="193">
        <f t="shared" si="6"/>
        <v>0</v>
      </c>
      <c r="P106" s="194"/>
      <c r="Q106" s="279" t="str">
        <f t="shared" si="7"/>
        <v>укажите примерную дату выкупа в стлб 16</v>
      </c>
      <c r="AX106" s="195">
        <v>9406.4759999999987</v>
      </c>
    </row>
    <row r="107" spans="1:50" ht="12.75" customHeight="1" thickBot="1" x14ac:dyDescent="0.4">
      <c r="A107" s="205">
        <v>102</v>
      </c>
      <c r="B107" s="235">
        <v>41</v>
      </c>
      <c r="C107" s="214">
        <v>100003120</v>
      </c>
      <c r="D107" s="497"/>
      <c r="E107" s="215" t="s">
        <v>270</v>
      </c>
      <c r="F107" s="216" t="s">
        <v>311</v>
      </c>
      <c r="G107" s="217" t="s">
        <v>191</v>
      </c>
      <c r="H107" s="299">
        <v>12</v>
      </c>
      <c r="I107" s="218">
        <v>649</v>
      </c>
      <c r="J107" s="219">
        <f t="shared" si="5"/>
        <v>778.8</v>
      </c>
      <c r="K107" s="303">
        <f t="shared" si="4"/>
        <v>9345.5999999999985</v>
      </c>
      <c r="L107" s="487"/>
      <c r="M107" s="212"/>
      <c r="N107" s="220"/>
      <c r="O107" s="193">
        <f t="shared" si="6"/>
        <v>0</v>
      </c>
      <c r="P107" s="194"/>
      <c r="Q107" s="279" t="str">
        <f t="shared" si="7"/>
        <v>укажите примерную дату выкупа в стлб 16</v>
      </c>
      <c r="AX107" s="195">
        <v>9185.8919999999998</v>
      </c>
    </row>
    <row r="108" spans="1:50" ht="12.75" customHeight="1" thickBot="1" x14ac:dyDescent="0.4">
      <c r="A108" s="205">
        <v>103</v>
      </c>
      <c r="B108" s="235">
        <v>42</v>
      </c>
      <c r="C108" s="214">
        <v>100003432</v>
      </c>
      <c r="D108" s="497"/>
      <c r="E108" s="215" t="s">
        <v>270</v>
      </c>
      <c r="F108" s="216" t="s">
        <v>312</v>
      </c>
      <c r="G108" s="217" t="s">
        <v>191</v>
      </c>
      <c r="H108" s="299">
        <v>1</v>
      </c>
      <c r="I108" s="218">
        <v>7755</v>
      </c>
      <c r="J108" s="219">
        <f t="shared" si="5"/>
        <v>9306</v>
      </c>
      <c r="K108" s="303">
        <f t="shared" si="4"/>
        <v>9306</v>
      </c>
      <c r="L108" s="487"/>
      <c r="M108" s="212"/>
      <c r="N108" s="220"/>
      <c r="O108" s="193">
        <f t="shared" si="6"/>
        <v>0</v>
      </c>
      <c r="P108" s="194"/>
      <c r="Q108" s="279" t="str">
        <f t="shared" si="7"/>
        <v>укажите примерную дату выкупа в стлб 16</v>
      </c>
      <c r="AX108" s="195">
        <v>9152.5439999999999</v>
      </c>
    </row>
    <row r="109" spans="1:50" ht="12.75" customHeight="1" thickBot="1" x14ac:dyDescent="0.4">
      <c r="A109" s="205">
        <v>104</v>
      </c>
      <c r="B109" s="235">
        <v>43</v>
      </c>
      <c r="C109" s="214">
        <v>100003782</v>
      </c>
      <c r="D109" s="497"/>
      <c r="E109" s="215" t="s">
        <v>270</v>
      </c>
      <c r="F109" s="216" t="s">
        <v>313</v>
      </c>
      <c r="G109" s="217" t="s">
        <v>191</v>
      </c>
      <c r="H109" s="299">
        <v>2</v>
      </c>
      <c r="I109" s="218">
        <v>3844</v>
      </c>
      <c r="J109" s="219">
        <f t="shared" si="5"/>
        <v>4612.8</v>
      </c>
      <c r="K109" s="303">
        <f t="shared" si="4"/>
        <v>9225.6</v>
      </c>
      <c r="L109" s="487"/>
      <c r="M109" s="212"/>
      <c r="N109" s="220"/>
      <c r="O109" s="193">
        <f t="shared" si="6"/>
        <v>0</v>
      </c>
      <c r="P109" s="194"/>
      <c r="Q109" s="279" t="str">
        <f t="shared" si="7"/>
        <v>укажите примерную дату выкупа в стлб 16</v>
      </c>
      <c r="AX109" s="195">
        <v>9072.1319999999996</v>
      </c>
    </row>
    <row r="110" spans="1:50" ht="12.75" customHeight="1" thickBot="1" x14ac:dyDescent="0.4">
      <c r="A110" s="205">
        <v>105</v>
      </c>
      <c r="B110" s="235">
        <v>44</v>
      </c>
      <c r="C110" s="214">
        <v>100003132</v>
      </c>
      <c r="D110" s="497"/>
      <c r="E110" s="215" t="s">
        <v>270</v>
      </c>
      <c r="F110" s="216" t="s">
        <v>314</v>
      </c>
      <c r="G110" s="217" t="s">
        <v>191</v>
      </c>
      <c r="H110" s="299">
        <v>3</v>
      </c>
      <c r="I110" s="218">
        <v>2560</v>
      </c>
      <c r="J110" s="219">
        <f t="shared" si="5"/>
        <v>3072</v>
      </c>
      <c r="K110" s="303">
        <f t="shared" si="4"/>
        <v>9216</v>
      </c>
      <c r="L110" s="487"/>
      <c r="M110" s="212"/>
      <c r="N110" s="220"/>
      <c r="O110" s="193">
        <f t="shared" si="6"/>
        <v>0</v>
      </c>
      <c r="P110" s="194"/>
      <c r="Q110" s="279" t="str">
        <f t="shared" si="7"/>
        <v>укажите примерную дату выкупа в стлб 16</v>
      </c>
      <c r="AX110" s="195">
        <v>9065.9879999999994</v>
      </c>
    </row>
    <row r="111" spans="1:50" ht="12.75" customHeight="1" thickBot="1" x14ac:dyDescent="0.4">
      <c r="A111" s="205">
        <v>106</v>
      </c>
      <c r="B111" s="235">
        <v>45</v>
      </c>
      <c r="C111" s="214">
        <v>100003497</v>
      </c>
      <c r="D111" s="497"/>
      <c r="E111" s="215" t="s">
        <v>270</v>
      </c>
      <c r="F111" s="216" t="s">
        <v>315</v>
      </c>
      <c r="G111" s="217" t="s">
        <v>191</v>
      </c>
      <c r="H111" s="299">
        <v>6</v>
      </c>
      <c r="I111" s="218">
        <v>1265</v>
      </c>
      <c r="J111" s="219">
        <f t="shared" si="5"/>
        <v>1518</v>
      </c>
      <c r="K111" s="303">
        <f t="shared" si="4"/>
        <v>9108</v>
      </c>
      <c r="L111" s="487"/>
      <c r="M111" s="212"/>
      <c r="N111" s="220"/>
      <c r="O111" s="193">
        <f t="shared" si="6"/>
        <v>0</v>
      </c>
      <c r="P111" s="194"/>
      <c r="Q111" s="279" t="str">
        <f t="shared" si="7"/>
        <v>укажите примерную дату выкупа в стлб 16</v>
      </c>
      <c r="AX111" s="195">
        <v>8957.4719999999998</v>
      </c>
    </row>
    <row r="112" spans="1:50" ht="12.75" customHeight="1" thickBot="1" x14ac:dyDescent="0.4">
      <c r="A112" s="205">
        <v>107</v>
      </c>
      <c r="B112" s="235">
        <v>46</v>
      </c>
      <c r="C112" s="214">
        <v>100003485</v>
      </c>
      <c r="D112" s="497"/>
      <c r="E112" s="215" t="s">
        <v>270</v>
      </c>
      <c r="F112" s="216" t="s">
        <v>316</v>
      </c>
      <c r="G112" s="217" t="s">
        <v>191</v>
      </c>
      <c r="H112" s="299">
        <v>6</v>
      </c>
      <c r="I112" s="218">
        <v>1264</v>
      </c>
      <c r="J112" s="219">
        <f t="shared" si="5"/>
        <v>1516.8</v>
      </c>
      <c r="K112" s="303">
        <f t="shared" si="4"/>
        <v>9100.7999999999993</v>
      </c>
      <c r="L112" s="487"/>
      <c r="M112" s="212"/>
      <c r="N112" s="220"/>
      <c r="O112" s="193">
        <f t="shared" si="6"/>
        <v>0</v>
      </c>
      <c r="P112" s="194"/>
      <c r="Q112" s="279" t="str">
        <f t="shared" si="7"/>
        <v>укажите примерную дату выкупа в стлб 16</v>
      </c>
      <c r="AX112" s="195">
        <v>8946.5399999999991</v>
      </c>
    </row>
    <row r="113" spans="1:50" ht="12.75" customHeight="1" thickBot="1" x14ac:dyDescent="0.4">
      <c r="A113" s="205">
        <v>108</v>
      </c>
      <c r="B113" s="235">
        <v>47</v>
      </c>
      <c r="C113" s="214">
        <v>100003240</v>
      </c>
      <c r="D113" s="497"/>
      <c r="E113" s="215" t="s">
        <v>270</v>
      </c>
      <c r="F113" s="216" t="s">
        <v>317</v>
      </c>
      <c r="G113" s="217" t="s">
        <v>191</v>
      </c>
      <c r="H113" s="299">
        <v>7</v>
      </c>
      <c r="I113" s="218">
        <v>1029</v>
      </c>
      <c r="J113" s="219">
        <f t="shared" si="5"/>
        <v>1234.8</v>
      </c>
      <c r="K113" s="303">
        <f t="shared" si="4"/>
        <v>8643.6</v>
      </c>
      <c r="L113" s="487"/>
      <c r="M113" s="212"/>
      <c r="N113" s="220"/>
      <c r="O113" s="193">
        <f t="shared" si="6"/>
        <v>0</v>
      </c>
      <c r="P113" s="194"/>
      <c r="Q113" s="279" t="str">
        <f t="shared" si="7"/>
        <v>укажите примерную дату выкупа в стлб 16</v>
      </c>
      <c r="AX113" s="195">
        <v>8493.5159999999996</v>
      </c>
    </row>
    <row r="114" spans="1:50" ht="12.75" customHeight="1" thickBot="1" x14ac:dyDescent="0.4">
      <c r="A114" s="205">
        <v>109</v>
      </c>
      <c r="B114" s="235">
        <v>48</v>
      </c>
      <c r="C114" s="214">
        <v>100003210</v>
      </c>
      <c r="D114" s="497"/>
      <c r="E114" s="215" t="s">
        <v>270</v>
      </c>
      <c r="F114" s="216" t="s">
        <v>318</v>
      </c>
      <c r="G114" s="217" t="s">
        <v>191</v>
      </c>
      <c r="H114" s="299">
        <v>4</v>
      </c>
      <c r="I114" s="218">
        <v>1700</v>
      </c>
      <c r="J114" s="219">
        <f t="shared" si="5"/>
        <v>2040</v>
      </c>
      <c r="K114" s="303">
        <f t="shared" si="4"/>
        <v>8160</v>
      </c>
      <c r="L114" s="487"/>
      <c r="M114" s="212"/>
      <c r="N114" s="220"/>
      <c r="O114" s="193">
        <f t="shared" si="6"/>
        <v>0</v>
      </c>
      <c r="P114" s="194"/>
      <c r="Q114" s="279" t="str">
        <f t="shared" si="7"/>
        <v>укажите примерную дату выкупа в стлб 16</v>
      </c>
      <c r="AX114" s="195">
        <v>8020.6799999999994</v>
      </c>
    </row>
    <row r="115" spans="1:50" ht="12.75" customHeight="1" thickBot="1" x14ac:dyDescent="0.4">
      <c r="A115" s="205">
        <v>110</v>
      </c>
      <c r="B115" s="235">
        <v>49</v>
      </c>
      <c r="C115" s="214">
        <v>100002636</v>
      </c>
      <c r="D115" s="497"/>
      <c r="E115" s="215" t="s">
        <v>270</v>
      </c>
      <c r="F115" s="216" t="s">
        <v>319</v>
      </c>
      <c r="G115" s="217" t="s">
        <v>191</v>
      </c>
      <c r="H115" s="299">
        <v>4</v>
      </c>
      <c r="I115" s="218">
        <v>1672</v>
      </c>
      <c r="J115" s="219">
        <f t="shared" si="5"/>
        <v>2006.3999999999999</v>
      </c>
      <c r="K115" s="303">
        <f t="shared" si="4"/>
        <v>8025.5999999999995</v>
      </c>
      <c r="L115" s="487"/>
      <c r="M115" s="212"/>
      <c r="N115" s="220"/>
      <c r="O115" s="193">
        <f t="shared" si="6"/>
        <v>0</v>
      </c>
      <c r="P115" s="194"/>
      <c r="Q115" s="279" t="str">
        <f t="shared" si="7"/>
        <v>укажите примерную дату выкупа в стлб 16</v>
      </c>
      <c r="AX115" s="195">
        <v>7891.5359999999991</v>
      </c>
    </row>
    <row r="116" spans="1:50" ht="12.75" customHeight="1" thickBot="1" x14ac:dyDescent="0.4">
      <c r="A116" s="205">
        <v>111</v>
      </c>
      <c r="B116" s="235">
        <v>50</v>
      </c>
      <c r="C116" s="214">
        <v>100003544</v>
      </c>
      <c r="D116" s="497"/>
      <c r="E116" s="215" t="s">
        <v>270</v>
      </c>
      <c r="F116" s="216" t="s">
        <v>320</v>
      </c>
      <c r="G116" s="217" t="s">
        <v>191</v>
      </c>
      <c r="H116" s="299">
        <v>1</v>
      </c>
      <c r="I116" s="218">
        <v>6531</v>
      </c>
      <c r="J116" s="219">
        <f t="shared" si="5"/>
        <v>7837.2</v>
      </c>
      <c r="K116" s="303">
        <f t="shared" si="4"/>
        <v>7837.2</v>
      </c>
      <c r="L116" s="487"/>
      <c r="M116" s="212"/>
      <c r="N116" s="220"/>
      <c r="O116" s="193">
        <f t="shared" si="6"/>
        <v>0</v>
      </c>
      <c r="P116" s="194"/>
      <c r="Q116" s="279" t="str">
        <f t="shared" si="7"/>
        <v>укажите примерную дату выкупа в стлб 16</v>
      </c>
      <c r="AX116" s="195">
        <v>7708.1399999999994</v>
      </c>
    </row>
    <row r="117" spans="1:50" ht="12.75" customHeight="1" thickBot="1" x14ac:dyDescent="0.4">
      <c r="A117" s="205">
        <v>112</v>
      </c>
      <c r="B117" s="235">
        <v>51</v>
      </c>
      <c r="C117" s="214">
        <v>100006203</v>
      </c>
      <c r="D117" s="497"/>
      <c r="E117" s="215" t="s">
        <v>270</v>
      </c>
      <c r="F117" s="216" t="s">
        <v>321</v>
      </c>
      <c r="G117" s="217" t="s">
        <v>191</v>
      </c>
      <c r="H117" s="299">
        <v>1</v>
      </c>
      <c r="I117" s="218">
        <v>6244</v>
      </c>
      <c r="J117" s="219">
        <f t="shared" si="5"/>
        <v>7492.7999999999993</v>
      </c>
      <c r="K117" s="303">
        <f t="shared" si="4"/>
        <v>7492.7999999999993</v>
      </c>
      <c r="L117" s="487"/>
      <c r="M117" s="212"/>
      <c r="N117" s="220"/>
      <c r="O117" s="193">
        <f t="shared" si="6"/>
        <v>0</v>
      </c>
      <c r="P117" s="194"/>
      <c r="Q117" s="279" t="str">
        <f t="shared" si="7"/>
        <v>укажите примерную дату выкупа в стлб 16</v>
      </c>
      <c r="AX117" s="195">
        <v>7369.235999999999</v>
      </c>
    </row>
    <row r="118" spans="1:50" ht="12.75" customHeight="1" thickBot="1" x14ac:dyDescent="0.4">
      <c r="A118" s="205">
        <v>113</v>
      </c>
      <c r="B118" s="235">
        <v>52</v>
      </c>
      <c r="C118" s="214">
        <v>100006477</v>
      </c>
      <c r="D118" s="497"/>
      <c r="E118" s="215" t="s">
        <v>270</v>
      </c>
      <c r="F118" s="216" t="s">
        <v>322</v>
      </c>
      <c r="G118" s="217" t="s">
        <v>191</v>
      </c>
      <c r="H118" s="299">
        <v>8</v>
      </c>
      <c r="I118" s="218">
        <v>773</v>
      </c>
      <c r="J118" s="219">
        <f t="shared" si="5"/>
        <v>927.59999999999991</v>
      </c>
      <c r="K118" s="303">
        <f t="shared" si="4"/>
        <v>7420.7999999999993</v>
      </c>
      <c r="L118" s="487"/>
      <c r="M118" s="212"/>
      <c r="N118" s="220"/>
      <c r="O118" s="193">
        <f t="shared" si="6"/>
        <v>0</v>
      </c>
      <c r="P118" s="194"/>
      <c r="Q118" s="279" t="str">
        <f t="shared" si="7"/>
        <v>укажите примерную дату выкупа в стлб 16</v>
      </c>
      <c r="AX118" s="195">
        <v>7296</v>
      </c>
    </row>
    <row r="119" spans="1:50" ht="12.75" customHeight="1" thickBot="1" x14ac:dyDescent="0.4">
      <c r="A119" s="205">
        <v>114</v>
      </c>
      <c r="B119" s="235">
        <v>53</v>
      </c>
      <c r="C119" s="214">
        <v>100003796</v>
      </c>
      <c r="D119" s="497"/>
      <c r="E119" s="215" t="s">
        <v>270</v>
      </c>
      <c r="F119" s="216" t="s">
        <v>323</v>
      </c>
      <c r="G119" s="217" t="s">
        <v>191</v>
      </c>
      <c r="H119" s="299">
        <v>1</v>
      </c>
      <c r="I119" s="218">
        <v>5810</v>
      </c>
      <c r="J119" s="219">
        <f t="shared" si="5"/>
        <v>6972</v>
      </c>
      <c r="K119" s="303">
        <f t="shared" si="4"/>
        <v>6972</v>
      </c>
      <c r="L119" s="487"/>
      <c r="M119" s="212"/>
      <c r="N119" s="220"/>
      <c r="O119" s="193">
        <f t="shared" si="6"/>
        <v>0</v>
      </c>
      <c r="P119" s="194"/>
      <c r="Q119" s="279" t="str">
        <f t="shared" si="7"/>
        <v>укажите примерную дату выкупа в стлб 16</v>
      </c>
      <c r="AX119" s="195">
        <v>6856.4639999999999</v>
      </c>
    </row>
    <row r="120" spans="1:50" ht="12.75" customHeight="1" thickBot="1" x14ac:dyDescent="0.4">
      <c r="A120" s="205">
        <v>115</v>
      </c>
      <c r="B120" s="235">
        <v>54</v>
      </c>
      <c r="C120" s="214">
        <v>100003059</v>
      </c>
      <c r="D120" s="497"/>
      <c r="E120" s="215" t="s">
        <v>270</v>
      </c>
      <c r="F120" s="216" t="s">
        <v>324</v>
      </c>
      <c r="G120" s="217" t="s">
        <v>191</v>
      </c>
      <c r="H120" s="299">
        <v>8</v>
      </c>
      <c r="I120" s="218">
        <v>719</v>
      </c>
      <c r="J120" s="219">
        <f t="shared" si="5"/>
        <v>862.8</v>
      </c>
      <c r="K120" s="303">
        <f t="shared" si="4"/>
        <v>6902.4</v>
      </c>
      <c r="L120" s="487"/>
      <c r="M120" s="212"/>
      <c r="N120" s="220"/>
      <c r="O120" s="193">
        <f t="shared" si="6"/>
        <v>0</v>
      </c>
      <c r="P120" s="194"/>
      <c r="Q120" s="279" t="str">
        <f t="shared" si="7"/>
        <v>укажите примерную дату выкупа в стлб 16</v>
      </c>
      <c r="AX120" s="195">
        <v>6783.2279999999992</v>
      </c>
    </row>
    <row r="121" spans="1:50" ht="12.75" customHeight="1" thickBot="1" x14ac:dyDescent="0.4">
      <c r="A121" s="205">
        <v>116</v>
      </c>
      <c r="B121" s="235">
        <v>55</v>
      </c>
      <c r="C121" s="214">
        <v>100003040</v>
      </c>
      <c r="D121" s="497"/>
      <c r="E121" s="215" t="s">
        <v>270</v>
      </c>
      <c r="F121" s="216" t="s">
        <v>325</v>
      </c>
      <c r="G121" s="217" t="s">
        <v>191</v>
      </c>
      <c r="H121" s="299">
        <v>8</v>
      </c>
      <c r="I121" s="218">
        <v>708</v>
      </c>
      <c r="J121" s="219">
        <f t="shared" si="5"/>
        <v>849.6</v>
      </c>
      <c r="K121" s="303">
        <f t="shared" si="4"/>
        <v>6796.8</v>
      </c>
      <c r="L121" s="487"/>
      <c r="M121" s="212"/>
      <c r="N121" s="220"/>
      <c r="O121" s="193">
        <f t="shared" si="6"/>
        <v>0</v>
      </c>
      <c r="P121" s="194"/>
      <c r="Q121" s="279" t="str">
        <f t="shared" si="7"/>
        <v>укажите примерную дату выкупа в стлб 16</v>
      </c>
      <c r="AX121" s="195">
        <v>6680.0039999999999</v>
      </c>
    </row>
    <row r="122" spans="1:50" ht="12.75" customHeight="1" thickBot="1" x14ac:dyDescent="0.4">
      <c r="A122" s="205">
        <v>117</v>
      </c>
      <c r="B122" s="235">
        <v>56</v>
      </c>
      <c r="C122" s="214">
        <v>100114777</v>
      </c>
      <c r="D122" s="497"/>
      <c r="E122" s="215" t="s">
        <v>270</v>
      </c>
      <c r="F122" s="216" t="s">
        <v>326</v>
      </c>
      <c r="G122" s="217" t="s">
        <v>191</v>
      </c>
      <c r="H122" s="299">
        <v>3</v>
      </c>
      <c r="I122" s="218">
        <v>1884</v>
      </c>
      <c r="J122" s="219">
        <f t="shared" si="5"/>
        <v>2260.7999999999997</v>
      </c>
      <c r="K122" s="303">
        <f t="shared" si="4"/>
        <v>6782.4</v>
      </c>
      <c r="L122" s="487"/>
      <c r="M122" s="212"/>
      <c r="N122" s="220"/>
      <c r="O122" s="193">
        <f t="shared" si="6"/>
        <v>0</v>
      </c>
      <c r="P122" s="194"/>
      <c r="Q122" s="279" t="str">
        <f t="shared" si="7"/>
        <v>укажите примерную дату выкупа в стлб 16</v>
      </c>
      <c r="AX122" s="195">
        <v>6669.0119999999997</v>
      </c>
    </row>
    <row r="123" spans="1:50" ht="12.75" customHeight="1" thickBot="1" x14ac:dyDescent="0.4">
      <c r="A123" s="205">
        <v>118</v>
      </c>
      <c r="B123" s="235">
        <v>57</v>
      </c>
      <c r="C123" s="214">
        <v>100002500</v>
      </c>
      <c r="D123" s="497"/>
      <c r="E123" s="215" t="s">
        <v>270</v>
      </c>
      <c r="F123" s="216" t="s">
        <v>327</v>
      </c>
      <c r="G123" s="217" t="s">
        <v>191</v>
      </c>
      <c r="H123" s="299">
        <v>2</v>
      </c>
      <c r="I123" s="218">
        <v>2732</v>
      </c>
      <c r="J123" s="219">
        <f t="shared" si="5"/>
        <v>3278.4</v>
      </c>
      <c r="K123" s="303">
        <f t="shared" si="4"/>
        <v>6556.8</v>
      </c>
      <c r="L123" s="487"/>
      <c r="M123" s="212"/>
      <c r="N123" s="220"/>
      <c r="O123" s="193">
        <f t="shared" si="6"/>
        <v>0</v>
      </c>
      <c r="P123" s="194"/>
      <c r="Q123" s="279" t="str">
        <f t="shared" si="7"/>
        <v>укажите примерную дату выкупа в стлб 16</v>
      </c>
      <c r="AX123" s="195">
        <v>6447.4560000000001</v>
      </c>
    </row>
    <row r="124" spans="1:50" ht="12.75" customHeight="1" thickBot="1" x14ac:dyDescent="0.4">
      <c r="A124" s="205">
        <v>119</v>
      </c>
      <c r="B124" s="235">
        <v>58</v>
      </c>
      <c r="C124" s="214">
        <v>100003305</v>
      </c>
      <c r="D124" s="497"/>
      <c r="E124" s="215" t="s">
        <v>270</v>
      </c>
      <c r="F124" s="216" t="s">
        <v>328</v>
      </c>
      <c r="G124" s="217" t="s">
        <v>191</v>
      </c>
      <c r="H124" s="299">
        <v>4</v>
      </c>
      <c r="I124" s="218">
        <v>1330</v>
      </c>
      <c r="J124" s="219">
        <f t="shared" si="5"/>
        <v>1596</v>
      </c>
      <c r="K124" s="303">
        <f t="shared" si="4"/>
        <v>6384</v>
      </c>
      <c r="L124" s="487"/>
      <c r="M124" s="212"/>
      <c r="N124" s="220"/>
      <c r="O124" s="193">
        <f t="shared" si="6"/>
        <v>0</v>
      </c>
      <c r="P124" s="194"/>
      <c r="Q124" s="279" t="str">
        <f t="shared" si="7"/>
        <v>укажите примерную дату выкупа в стлб 16</v>
      </c>
      <c r="AX124" s="195">
        <v>6278.652</v>
      </c>
    </row>
    <row r="125" spans="1:50" ht="12.75" customHeight="1" thickBot="1" x14ac:dyDescent="0.4">
      <c r="A125" s="205">
        <v>120</v>
      </c>
      <c r="B125" s="235">
        <v>59</v>
      </c>
      <c r="C125" s="214">
        <v>100005746</v>
      </c>
      <c r="D125" s="497"/>
      <c r="E125" s="215" t="s">
        <v>270</v>
      </c>
      <c r="F125" s="216" t="s">
        <v>329</v>
      </c>
      <c r="G125" s="217" t="s">
        <v>191</v>
      </c>
      <c r="H125" s="299">
        <v>4</v>
      </c>
      <c r="I125" s="218">
        <v>1318</v>
      </c>
      <c r="J125" s="219">
        <f t="shared" si="5"/>
        <v>1581.6</v>
      </c>
      <c r="K125" s="303">
        <f t="shared" si="4"/>
        <v>6326.4</v>
      </c>
      <c r="L125" s="487"/>
      <c r="M125" s="212"/>
      <c r="N125" s="220"/>
      <c r="O125" s="193">
        <f t="shared" si="6"/>
        <v>0</v>
      </c>
      <c r="P125" s="194"/>
      <c r="Q125" s="279" t="str">
        <f t="shared" si="7"/>
        <v>укажите примерную дату выкупа в стлб 16</v>
      </c>
      <c r="AX125" s="195">
        <v>6221.4359999999997</v>
      </c>
    </row>
    <row r="126" spans="1:50" ht="12.75" customHeight="1" thickBot="1" x14ac:dyDescent="0.4">
      <c r="A126" s="205">
        <v>121</v>
      </c>
      <c r="B126" s="235">
        <v>60</v>
      </c>
      <c r="C126" s="214">
        <v>100031506</v>
      </c>
      <c r="D126" s="497"/>
      <c r="E126" s="215" t="s">
        <v>270</v>
      </c>
      <c r="F126" s="216" t="s">
        <v>330</v>
      </c>
      <c r="G126" s="217" t="s">
        <v>191</v>
      </c>
      <c r="H126" s="299">
        <v>1</v>
      </c>
      <c r="I126" s="218">
        <v>5253</v>
      </c>
      <c r="J126" s="219">
        <f t="shared" si="5"/>
        <v>6303.5999999999995</v>
      </c>
      <c r="K126" s="303">
        <f t="shared" si="4"/>
        <v>6303.5999999999995</v>
      </c>
      <c r="L126" s="487"/>
      <c r="M126" s="212"/>
      <c r="N126" s="220"/>
      <c r="O126" s="193">
        <f t="shared" si="6"/>
        <v>0</v>
      </c>
      <c r="P126" s="194"/>
      <c r="Q126" s="279" t="str">
        <f t="shared" si="7"/>
        <v>укажите примерную дату выкупа в стлб 16</v>
      </c>
      <c r="AX126" s="195">
        <v>6200.0039999999999</v>
      </c>
    </row>
    <row r="127" spans="1:50" ht="12.75" customHeight="1" thickBot="1" x14ac:dyDescent="0.4">
      <c r="A127" s="205">
        <v>122</v>
      </c>
      <c r="B127" s="235">
        <v>61</v>
      </c>
      <c r="C127" s="214">
        <v>100003594</v>
      </c>
      <c r="D127" s="497"/>
      <c r="E127" s="215" t="s">
        <v>270</v>
      </c>
      <c r="F127" s="216" t="s">
        <v>331</v>
      </c>
      <c r="G127" s="217" t="s">
        <v>191</v>
      </c>
      <c r="H127" s="299">
        <v>12</v>
      </c>
      <c r="I127" s="218">
        <v>430</v>
      </c>
      <c r="J127" s="219">
        <f t="shared" si="5"/>
        <v>516</v>
      </c>
      <c r="K127" s="303">
        <f t="shared" si="4"/>
        <v>6192</v>
      </c>
      <c r="L127" s="487"/>
      <c r="M127" s="212"/>
      <c r="N127" s="220"/>
      <c r="O127" s="193">
        <f t="shared" si="6"/>
        <v>0</v>
      </c>
      <c r="P127" s="194"/>
      <c r="Q127" s="279" t="str">
        <f t="shared" si="7"/>
        <v>укажите примерную дату выкупа в стлб 16</v>
      </c>
      <c r="AX127" s="195">
        <v>6078.9479999999994</v>
      </c>
    </row>
    <row r="128" spans="1:50" ht="12.75" customHeight="1" thickBot="1" x14ac:dyDescent="0.4">
      <c r="A128" s="205">
        <v>123</v>
      </c>
      <c r="B128" s="235">
        <v>62</v>
      </c>
      <c r="C128" s="214">
        <v>100001482</v>
      </c>
      <c r="D128" s="497"/>
      <c r="E128" s="215" t="s">
        <v>332</v>
      </c>
      <c r="F128" s="216" t="s">
        <v>333</v>
      </c>
      <c r="G128" s="217" t="s">
        <v>191</v>
      </c>
      <c r="H128" s="299">
        <v>13</v>
      </c>
      <c r="I128" s="218">
        <v>355</v>
      </c>
      <c r="J128" s="219">
        <f t="shared" si="5"/>
        <v>426</v>
      </c>
      <c r="K128" s="303">
        <f t="shared" si="4"/>
        <v>5538</v>
      </c>
      <c r="L128" s="487"/>
      <c r="M128" s="212"/>
      <c r="N128" s="220"/>
      <c r="O128" s="193">
        <f t="shared" si="6"/>
        <v>0</v>
      </c>
      <c r="P128" s="194"/>
      <c r="Q128" s="279" t="str">
        <f t="shared" si="7"/>
        <v>укажите примерную дату выкупа в стлб 16</v>
      </c>
      <c r="AX128" s="195">
        <v>5450.3399999999992</v>
      </c>
    </row>
    <row r="129" spans="1:50" ht="12.75" customHeight="1" thickBot="1" x14ac:dyDescent="0.4">
      <c r="A129" s="205">
        <v>124</v>
      </c>
      <c r="B129" s="235">
        <v>63</v>
      </c>
      <c r="C129" s="214">
        <v>100003417</v>
      </c>
      <c r="D129" s="497"/>
      <c r="E129" s="215" t="s">
        <v>270</v>
      </c>
      <c r="F129" s="216" t="s">
        <v>334</v>
      </c>
      <c r="G129" s="217" t="s">
        <v>191</v>
      </c>
      <c r="H129" s="299">
        <v>4</v>
      </c>
      <c r="I129" s="218">
        <v>1120</v>
      </c>
      <c r="J129" s="219">
        <f t="shared" si="5"/>
        <v>1344</v>
      </c>
      <c r="K129" s="303">
        <f t="shared" si="4"/>
        <v>5376</v>
      </c>
      <c r="L129" s="487"/>
      <c r="M129" s="212"/>
      <c r="N129" s="220"/>
      <c r="O129" s="193">
        <f t="shared" si="6"/>
        <v>0</v>
      </c>
      <c r="P129" s="194"/>
      <c r="Q129" s="279" t="str">
        <f t="shared" si="7"/>
        <v>укажите примерную дату выкупа в стлб 16</v>
      </c>
      <c r="AX129" s="195">
        <v>5284.4879999999994</v>
      </c>
    </row>
    <row r="130" spans="1:50" ht="12.75" customHeight="1" thickBot="1" x14ac:dyDescent="0.4">
      <c r="A130" s="205">
        <v>125</v>
      </c>
      <c r="B130" s="235">
        <v>64</v>
      </c>
      <c r="C130" s="214">
        <v>100003777</v>
      </c>
      <c r="D130" s="497"/>
      <c r="E130" s="215" t="s">
        <v>270</v>
      </c>
      <c r="F130" s="216" t="s">
        <v>335</v>
      </c>
      <c r="G130" s="217" t="s">
        <v>191</v>
      </c>
      <c r="H130" s="299">
        <v>6</v>
      </c>
      <c r="I130" s="218">
        <v>704</v>
      </c>
      <c r="J130" s="219">
        <f t="shared" si="5"/>
        <v>844.8</v>
      </c>
      <c r="K130" s="303">
        <f t="shared" si="4"/>
        <v>5068.7999999999993</v>
      </c>
      <c r="L130" s="487"/>
      <c r="M130" s="212"/>
      <c r="N130" s="220"/>
      <c r="O130" s="193">
        <f t="shared" si="6"/>
        <v>0</v>
      </c>
      <c r="P130" s="194"/>
      <c r="Q130" s="279" t="str">
        <f t="shared" si="7"/>
        <v>укажите примерную дату выкупа в стлб 16</v>
      </c>
      <c r="AX130" s="195">
        <v>4983.0839999999998</v>
      </c>
    </row>
    <row r="131" spans="1:50" ht="12.75" customHeight="1" thickBot="1" x14ac:dyDescent="0.4">
      <c r="A131" s="205">
        <v>126</v>
      </c>
      <c r="B131" s="235">
        <v>65</v>
      </c>
      <c r="C131" s="214">
        <v>100003269</v>
      </c>
      <c r="D131" s="497"/>
      <c r="E131" s="215" t="s">
        <v>270</v>
      </c>
      <c r="F131" s="216" t="s">
        <v>336</v>
      </c>
      <c r="G131" s="217" t="s">
        <v>191</v>
      </c>
      <c r="H131" s="299">
        <v>4</v>
      </c>
      <c r="I131" s="218">
        <v>1028</v>
      </c>
      <c r="J131" s="219">
        <f t="shared" si="5"/>
        <v>1233.5999999999999</v>
      </c>
      <c r="K131" s="303">
        <f t="shared" si="4"/>
        <v>4934.3999999999996</v>
      </c>
      <c r="L131" s="487"/>
      <c r="M131" s="212"/>
      <c r="N131" s="220"/>
      <c r="O131" s="193">
        <f t="shared" si="6"/>
        <v>0</v>
      </c>
      <c r="P131" s="194"/>
      <c r="Q131" s="279" t="str">
        <f t="shared" si="7"/>
        <v>укажите примерную дату выкупа в стлб 16</v>
      </c>
      <c r="AX131" s="195">
        <v>4852.116</v>
      </c>
    </row>
    <row r="132" spans="1:50" ht="12.75" customHeight="1" thickBot="1" x14ac:dyDescent="0.4">
      <c r="A132" s="205">
        <v>127</v>
      </c>
      <c r="B132" s="235">
        <v>66</v>
      </c>
      <c r="C132" s="214">
        <v>100006295</v>
      </c>
      <c r="D132" s="497"/>
      <c r="E132" s="215" t="s">
        <v>270</v>
      </c>
      <c r="F132" s="216" t="s">
        <v>337</v>
      </c>
      <c r="G132" s="217" t="s">
        <v>191</v>
      </c>
      <c r="H132" s="299">
        <v>1</v>
      </c>
      <c r="I132" s="218">
        <v>4045</v>
      </c>
      <c r="J132" s="219">
        <f t="shared" si="5"/>
        <v>4854</v>
      </c>
      <c r="K132" s="303">
        <f t="shared" si="4"/>
        <v>4854</v>
      </c>
      <c r="L132" s="487"/>
      <c r="M132" s="212"/>
      <c r="N132" s="220"/>
      <c r="O132" s="193">
        <f t="shared" si="6"/>
        <v>0</v>
      </c>
      <c r="P132" s="194"/>
      <c r="Q132" s="279" t="str">
        <f t="shared" si="7"/>
        <v>укажите примерную дату выкупа в стлб 16</v>
      </c>
      <c r="AX132" s="195">
        <v>4774.3679999999995</v>
      </c>
    </row>
    <row r="133" spans="1:50" ht="12.75" customHeight="1" thickBot="1" x14ac:dyDescent="0.4">
      <c r="A133" s="205">
        <v>128</v>
      </c>
      <c r="B133" s="235">
        <v>67</v>
      </c>
      <c r="C133" s="214">
        <v>100006466</v>
      </c>
      <c r="D133" s="497"/>
      <c r="E133" s="215" t="s">
        <v>270</v>
      </c>
      <c r="F133" s="216" t="s">
        <v>338</v>
      </c>
      <c r="G133" s="217" t="s">
        <v>191</v>
      </c>
      <c r="H133" s="299">
        <v>3</v>
      </c>
      <c r="I133" s="218">
        <v>1348</v>
      </c>
      <c r="J133" s="219">
        <f t="shared" si="5"/>
        <v>1617.6</v>
      </c>
      <c r="K133" s="303">
        <f t="shared" si="4"/>
        <v>4852.7999999999993</v>
      </c>
      <c r="L133" s="487"/>
      <c r="M133" s="212"/>
      <c r="N133" s="220"/>
      <c r="O133" s="193">
        <f t="shared" si="6"/>
        <v>0</v>
      </c>
      <c r="P133" s="194"/>
      <c r="Q133" s="279" t="str">
        <f t="shared" si="7"/>
        <v>укажите примерную дату выкупа в стлб 16</v>
      </c>
      <c r="AX133" s="195">
        <v>4770</v>
      </c>
    </row>
    <row r="134" spans="1:50" ht="12.75" customHeight="1" thickBot="1" x14ac:dyDescent="0.4">
      <c r="A134" s="205">
        <v>129</v>
      </c>
      <c r="B134" s="235">
        <v>68</v>
      </c>
      <c r="C134" s="214">
        <v>100003363</v>
      </c>
      <c r="D134" s="497"/>
      <c r="E134" s="215" t="s">
        <v>270</v>
      </c>
      <c r="F134" s="216" t="s">
        <v>339</v>
      </c>
      <c r="G134" s="217" t="s">
        <v>191</v>
      </c>
      <c r="H134" s="299">
        <v>2</v>
      </c>
      <c r="I134" s="218">
        <v>2019</v>
      </c>
      <c r="J134" s="219">
        <f t="shared" si="5"/>
        <v>2422.7999999999997</v>
      </c>
      <c r="K134" s="303">
        <f t="shared" ref="K134:K197" si="8">J134*H134</f>
        <v>4845.5999999999995</v>
      </c>
      <c r="L134" s="487"/>
      <c r="M134" s="212"/>
      <c r="N134" s="220"/>
      <c r="O134" s="193">
        <f t="shared" si="6"/>
        <v>0</v>
      </c>
      <c r="P134" s="194"/>
      <c r="Q134" s="279" t="str">
        <f t="shared" si="7"/>
        <v>укажите примерную дату выкупа в стлб 16</v>
      </c>
      <c r="AX134" s="195">
        <v>4763.7479999999996</v>
      </c>
    </row>
    <row r="135" spans="1:50" ht="12.75" customHeight="1" thickBot="1" x14ac:dyDescent="0.4">
      <c r="A135" s="205">
        <v>130</v>
      </c>
      <c r="B135" s="235">
        <v>69</v>
      </c>
      <c r="C135" s="214">
        <v>100002603</v>
      </c>
      <c r="D135" s="497"/>
      <c r="E135" s="215" t="s">
        <v>270</v>
      </c>
      <c r="F135" s="216" t="s">
        <v>340</v>
      </c>
      <c r="G135" s="217" t="s">
        <v>191</v>
      </c>
      <c r="H135" s="299">
        <v>1</v>
      </c>
      <c r="I135" s="218">
        <v>3995</v>
      </c>
      <c r="J135" s="219">
        <f t="shared" ref="J135:J198" si="9">I135*1.2</f>
        <v>4794</v>
      </c>
      <c r="K135" s="303">
        <f t="shared" si="8"/>
        <v>4794</v>
      </c>
      <c r="L135" s="487"/>
      <c r="M135" s="212"/>
      <c r="N135" s="220"/>
      <c r="O135" s="193">
        <f t="shared" ref="O135:O198" si="10">K135*N135</f>
        <v>0</v>
      </c>
      <c r="P135" s="194"/>
      <c r="Q135" s="279" t="str">
        <f t="shared" ref="Q135:Q198" si="11">IF(N135&gt;H135,"П Е Р Е Б О Р -  см.сколько осталось на складе стлб 8","укажите примерную дату выкупа в стлб 16")</f>
        <v>укажите примерную дату выкупа в стлб 16</v>
      </c>
      <c r="AX135" s="195">
        <v>4714.3559999999998</v>
      </c>
    </row>
    <row r="136" spans="1:50" ht="12.75" customHeight="1" thickBot="1" x14ac:dyDescent="0.4">
      <c r="A136" s="205">
        <v>131</v>
      </c>
      <c r="B136" s="235">
        <v>70</v>
      </c>
      <c r="C136" s="214">
        <v>100003379</v>
      </c>
      <c r="D136" s="497"/>
      <c r="E136" s="215" t="s">
        <v>270</v>
      </c>
      <c r="F136" s="216" t="s">
        <v>341</v>
      </c>
      <c r="G136" s="217" t="s">
        <v>191</v>
      </c>
      <c r="H136" s="299">
        <v>4</v>
      </c>
      <c r="I136" s="218">
        <v>991</v>
      </c>
      <c r="J136" s="219">
        <f t="shared" si="9"/>
        <v>1189.2</v>
      </c>
      <c r="K136" s="303">
        <f t="shared" si="8"/>
        <v>4756.8</v>
      </c>
      <c r="L136" s="487"/>
      <c r="M136" s="212"/>
      <c r="N136" s="220"/>
      <c r="O136" s="193">
        <f t="shared" si="10"/>
        <v>0</v>
      </c>
      <c r="P136" s="194"/>
      <c r="Q136" s="279" t="str">
        <f t="shared" si="11"/>
        <v>укажите примерную дату выкупа в стлб 16</v>
      </c>
      <c r="AX136" s="195">
        <v>4677.96</v>
      </c>
    </row>
    <row r="137" spans="1:50" ht="12.75" customHeight="1" thickBot="1" x14ac:dyDescent="0.4">
      <c r="A137" s="205">
        <v>132</v>
      </c>
      <c r="B137" s="235">
        <v>71</v>
      </c>
      <c r="C137" s="214">
        <v>100003649</v>
      </c>
      <c r="D137" s="497"/>
      <c r="E137" s="215" t="s">
        <v>270</v>
      </c>
      <c r="F137" s="216" t="s">
        <v>342</v>
      </c>
      <c r="G137" s="217" t="s">
        <v>191</v>
      </c>
      <c r="H137" s="299">
        <v>3</v>
      </c>
      <c r="I137" s="218">
        <v>1260</v>
      </c>
      <c r="J137" s="219">
        <f t="shared" si="9"/>
        <v>1512</v>
      </c>
      <c r="K137" s="303">
        <f t="shared" si="8"/>
        <v>4536</v>
      </c>
      <c r="L137" s="487"/>
      <c r="M137" s="212"/>
      <c r="N137" s="220"/>
      <c r="O137" s="193">
        <f t="shared" si="10"/>
        <v>0</v>
      </c>
      <c r="P137" s="194"/>
      <c r="Q137" s="279" t="str">
        <f t="shared" si="11"/>
        <v>укажите примерную дату выкупа в стлб 16</v>
      </c>
      <c r="AX137" s="195">
        <v>4457.9279999999999</v>
      </c>
    </row>
    <row r="138" spans="1:50" ht="12.75" customHeight="1" thickBot="1" x14ac:dyDescent="0.4">
      <c r="A138" s="205">
        <v>133</v>
      </c>
      <c r="B138" s="235">
        <v>72</v>
      </c>
      <c r="C138" s="214">
        <v>100003219</v>
      </c>
      <c r="D138" s="497"/>
      <c r="E138" s="215" t="s">
        <v>270</v>
      </c>
      <c r="F138" s="216" t="s">
        <v>343</v>
      </c>
      <c r="G138" s="217" t="s">
        <v>191</v>
      </c>
      <c r="H138" s="299">
        <v>1</v>
      </c>
      <c r="I138" s="218">
        <v>3669</v>
      </c>
      <c r="J138" s="219">
        <f t="shared" si="9"/>
        <v>4402.8</v>
      </c>
      <c r="K138" s="303">
        <f t="shared" si="8"/>
        <v>4402.8</v>
      </c>
      <c r="L138" s="487"/>
      <c r="M138" s="212"/>
      <c r="N138" s="220"/>
      <c r="O138" s="193">
        <f t="shared" si="10"/>
        <v>0</v>
      </c>
      <c r="P138" s="194"/>
      <c r="Q138" s="279" t="str">
        <f t="shared" si="11"/>
        <v>укажите примерную дату выкупа в стлб 16</v>
      </c>
      <c r="AX138" s="195">
        <v>4330.1759999999995</v>
      </c>
    </row>
    <row r="139" spans="1:50" ht="12.75" customHeight="1" thickBot="1" x14ac:dyDescent="0.4">
      <c r="A139" s="205">
        <v>134</v>
      </c>
      <c r="B139" s="235">
        <v>73</v>
      </c>
      <c r="C139" s="214">
        <v>100003100</v>
      </c>
      <c r="D139" s="497"/>
      <c r="E139" s="215" t="s">
        <v>270</v>
      </c>
      <c r="F139" s="216" t="s">
        <v>344</v>
      </c>
      <c r="G139" s="217" t="s">
        <v>191</v>
      </c>
      <c r="H139" s="299">
        <v>4</v>
      </c>
      <c r="I139" s="218">
        <v>915</v>
      </c>
      <c r="J139" s="219">
        <f t="shared" si="9"/>
        <v>1098</v>
      </c>
      <c r="K139" s="303">
        <f t="shared" si="8"/>
        <v>4392</v>
      </c>
      <c r="L139" s="487"/>
      <c r="M139" s="212"/>
      <c r="N139" s="220"/>
      <c r="O139" s="193">
        <f t="shared" si="10"/>
        <v>0</v>
      </c>
      <c r="P139" s="194"/>
      <c r="Q139" s="279" t="str">
        <f t="shared" si="11"/>
        <v>укажите примерную дату выкупа в стлб 16</v>
      </c>
      <c r="AX139" s="195">
        <v>4320</v>
      </c>
    </row>
    <row r="140" spans="1:50" ht="12.75" customHeight="1" thickBot="1" x14ac:dyDescent="0.4">
      <c r="A140" s="205">
        <v>135</v>
      </c>
      <c r="B140" s="235">
        <v>74</v>
      </c>
      <c r="C140" s="214">
        <v>100010148</v>
      </c>
      <c r="D140" s="497"/>
      <c r="E140" s="215" t="s">
        <v>270</v>
      </c>
      <c r="F140" s="216" t="s">
        <v>345</v>
      </c>
      <c r="G140" s="217" t="s">
        <v>191</v>
      </c>
      <c r="H140" s="299">
        <v>2</v>
      </c>
      <c r="I140" s="218">
        <v>1800</v>
      </c>
      <c r="J140" s="219">
        <f t="shared" si="9"/>
        <v>2160</v>
      </c>
      <c r="K140" s="303">
        <f t="shared" si="8"/>
        <v>4320</v>
      </c>
      <c r="L140" s="487"/>
      <c r="M140" s="212"/>
      <c r="N140" s="220"/>
      <c r="O140" s="193">
        <f t="shared" si="10"/>
        <v>0</v>
      </c>
      <c r="P140" s="194"/>
      <c r="Q140" s="279" t="str">
        <f t="shared" si="11"/>
        <v>укажите примерную дату выкупа в стлб 16</v>
      </c>
      <c r="AX140" s="195">
        <v>4248.7199999999993</v>
      </c>
    </row>
    <row r="141" spans="1:50" ht="12.75" customHeight="1" thickBot="1" x14ac:dyDescent="0.4">
      <c r="A141" s="205">
        <v>136</v>
      </c>
      <c r="B141" s="235">
        <v>75</v>
      </c>
      <c r="C141" s="214">
        <v>100003593</v>
      </c>
      <c r="D141" s="497"/>
      <c r="E141" s="215" t="s">
        <v>270</v>
      </c>
      <c r="F141" s="216" t="s">
        <v>346</v>
      </c>
      <c r="G141" s="217" t="s">
        <v>191</v>
      </c>
      <c r="H141" s="299">
        <v>4</v>
      </c>
      <c r="I141" s="218">
        <v>881</v>
      </c>
      <c r="J141" s="219">
        <f t="shared" si="9"/>
        <v>1057.2</v>
      </c>
      <c r="K141" s="303">
        <f t="shared" si="8"/>
        <v>4228.8</v>
      </c>
      <c r="L141" s="487"/>
      <c r="M141" s="212"/>
      <c r="N141" s="220"/>
      <c r="O141" s="193">
        <f t="shared" si="10"/>
        <v>0</v>
      </c>
      <c r="P141" s="194"/>
      <c r="Q141" s="279" t="str">
        <f t="shared" si="11"/>
        <v>укажите примерную дату выкупа в стлб 16</v>
      </c>
      <c r="AX141" s="195">
        <v>4157.4960000000001</v>
      </c>
    </row>
    <row r="142" spans="1:50" ht="12.75" customHeight="1" thickBot="1" x14ac:dyDescent="0.4">
      <c r="A142" s="205">
        <v>137</v>
      </c>
      <c r="B142" s="235">
        <v>76</v>
      </c>
      <c r="C142" s="214">
        <v>100002620</v>
      </c>
      <c r="D142" s="497"/>
      <c r="E142" s="215" t="s">
        <v>270</v>
      </c>
      <c r="F142" s="216" t="s">
        <v>347</v>
      </c>
      <c r="G142" s="217" t="s">
        <v>191</v>
      </c>
      <c r="H142" s="299">
        <v>6</v>
      </c>
      <c r="I142" s="218">
        <v>534</v>
      </c>
      <c r="J142" s="219">
        <f t="shared" si="9"/>
        <v>640.79999999999995</v>
      </c>
      <c r="K142" s="303">
        <f t="shared" si="8"/>
        <v>3844.7999999999997</v>
      </c>
      <c r="L142" s="487"/>
      <c r="M142" s="212"/>
      <c r="N142" s="220"/>
      <c r="O142" s="193">
        <f t="shared" si="10"/>
        <v>0</v>
      </c>
      <c r="P142" s="194"/>
      <c r="Q142" s="279" t="str">
        <f t="shared" si="11"/>
        <v>укажите примерную дату выкупа в стлб 16</v>
      </c>
      <c r="AX142" s="195">
        <v>3778.6439999999998</v>
      </c>
    </row>
    <row r="143" spans="1:50" ht="12.75" customHeight="1" thickBot="1" x14ac:dyDescent="0.4">
      <c r="A143" s="205">
        <v>138</v>
      </c>
      <c r="B143" s="235">
        <v>77</v>
      </c>
      <c r="C143" s="214">
        <v>100003288</v>
      </c>
      <c r="D143" s="497"/>
      <c r="E143" s="215" t="s">
        <v>270</v>
      </c>
      <c r="F143" s="216" t="s">
        <v>348</v>
      </c>
      <c r="G143" s="217" t="s">
        <v>191</v>
      </c>
      <c r="H143" s="299">
        <v>2</v>
      </c>
      <c r="I143" s="218">
        <v>1580</v>
      </c>
      <c r="J143" s="219">
        <f t="shared" si="9"/>
        <v>1896</v>
      </c>
      <c r="K143" s="303">
        <f t="shared" si="8"/>
        <v>3792</v>
      </c>
      <c r="L143" s="487"/>
      <c r="M143" s="212"/>
      <c r="N143" s="220"/>
      <c r="O143" s="193">
        <f t="shared" si="10"/>
        <v>0</v>
      </c>
      <c r="P143" s="194"/>
      <c r="Q143" s="279" t="str">
        <f t="shared" si="11"/>
        <v>укажите примерную дату выкупа в стлб 16</v>
      </c>
      <c r="AX143" s="195">
        <v>3727.8239999999996</v>
      </c>
    </row>
    <row r="144" spans="1:50" ht="12.75" customHeight="1" thickBot="1" x14ac:dyDescent="0.4">
      <c r="A144" s="205">
        <v>139</v>
      </c>
      <c r="B144" s="235">
        <v>78</v>
      </c>
      <c r="C144" s="214">
        <v>100003350</v>
      </c>
      <c r="D144" s="497"/>
      <c r="E144" s="215" t="s">
        <v>270</v>
      </c>
      <c r="F144" s="216" t="s">
        <v>349</v>
      </c>
      <c r="G144" s="217" t="s">
        <v>191</v>
      </c>
      <c r="H144" s="299">
        <v>1</v>
      </c>
      <c r="I144" s="218">
        <v>3157</v>
      </c>
      <c r="J144" s="219">
        <f t="shared" si="9"/>
        <v>3788.3999999999996</v>
      </c>
      <c r="K144" s="303">
        <f t="shared" si="8"/>
        <v>3788.3999999999996</v>
      </c>
      <c r="L144" s="487"/>
      <c r="M144" s="212"/>
      <c r="N144" s="220"/>
      <c r="O144" s="193">
        <f t="shared" si="10"/>
        <v>0</v>
      </c>
      <c r="P144" s="194"/>
      <c r="Q144" s="279" t="str">
        <f t="shared" si="11"/>
        <v>укажите примерную дату выкупа в стлб 16</v>
      </c>
      <c r="AX144" s="195">
        <v>3726.2639999999997</v>
      </c>
    </row>
    <row r="145" spans="1:50" ht="12.75" customHeight="1" thickBot="1" x14ac:dyDescent="0.4">
      <c r="A145" s="205">
        <v>140</v>
      </c>
      <c r="B145" s="235">
        <v>79</v>
      </c>
      <c r="C145" s="214">
        <v>100003456</v>
      </c>
      <c r="D145" s="497"/>
      <c r="E145" s="215" t="s">
        <v>270</v>
      </c>
      <c r="F145" s="216" t="s">
        <v>350</v>
      </c>
      <c r="G145" s="217" t="s">
        <v>191</v>
      </c>
      <c r="H145" s="299">
        <v>6</v>
      </c>
      <c r="I145" s="218">
        <v>520</v>
      </c>
      <c r="J145" s="219">
        <f t="shared" si="9"/>
        <v>624</v>
      </c>
      <c r="K145" s="303">
        <f t="shared" si="8"/>
        <v>3744</v>
      </c>
      <c r="L145" s="487"/>
      <c r="M145" s="212"/>
      <c r="N145" s="220"/>
      <c r="O145" s="193">
        <f t="shared" si="10"/>
        <v>0</v>
      </c>
      <c r="P145" s="194"/>
      <c r="Q145" s="279" t="str">
        <f t="shared" si="11"/>
        <v>укажите примерную дату выкупа в стлб 16</v>
      </c>
      <c r="AX145" s="195">
        <v>3683.5199999999995</v>
      </c>
    </row>
    <row r="146" spans="1:50" ht="12.75" customHeight="1" thickBot="1" x14ac:dyDescent="0.4">
      <c r="A146" s="205">
        <v>141</v>
      </c>
      <c r="B146" s="235">
        <v>80</v>
      </c>
      <c r="C146" s="214">
        <v>100003238</v>
      </c>
      <c r="D146" s="497"/>
      <c r="E146" s="215" t="s">
        <v>270</v>
      </c>
      <c r="F146" s="216" t="s">
        <v>351</v>
      </c>
      <c r="G146" s="217" t="s">
        <v>191</v>
      </c>
      <c r="H146" s="299">
        <v>8</v>
      </c>
      <c r="I146" s="218">
        <v>373</v>
      </c>
      <c r="J146" s="219">
        <f t="shared" si="9"/>
        <v>447.59999999999997</v>
      </c>
      <c r="K146" s="303">
        <f t="shared" si="8"/>
        <v>3580.7999999999997</v>
      </c>
      <c r="L146" s="487"/>
      <c r="M146" s="212"/>
      <c r="N146" s="220"/>
      <c r="O146" s="193">
        <f t="shared" si="10"/>
        <v>0</v>
      </c>
      <c r="P146" s="194"/>
      <c r="Q146" s="279" t="str">
        <f t="shared" si="11"/>
        <v>укажите примерную дату выкупа в стлб 16</v>
      </c>
      <c r="AX146" s="195">
        <v>3519.9959999999996</v>
      </c>
    </row>
    <row r="147" spans="1:50" ht="12.75" customHeight="1" thickBot="1" x14ac:dyDescent="0.4">
      <c r="A147" s="205">
        <v>142</v>
      </c>
      <c r="B147" s="235">
        <v>81</v>
      </c>
      <c r="C147" s="214">
        <v>100002691</v>
      </c>
      <c r="D147" s="497"/>
      <c r="E147" s="215" t="s">
        <v>270</v>
      </c>
      <c r="F147" s="216" t="s">
        <v>352</v>
      </c>
      <c r="G147" s="217" t="s">
        <v>191</v>
      </c>
      <c r="H147" s="299">
        <v>1</v>
      </c>
      <c r="I147" s="218">
        <v>2948</v>
      </c>
      <c r="J147" s="219">
        <f t="shared" si="9"/>
        <v>3537.6</v>
      </c>
      <c r="K147" s="303">
        <f t="shared" si="8"/>
        <v>3537.6</v>
      </c>
      <c r="L147" s="487"/>
      <c r="M147" s="212"/>
      <c r="N147" s="220"/>
      <c r="O147" s="193">
        <f t="shared" si="10"/>
        <v>0</v>
      </c>
      <c r="P147" s="194"/>
      <c r="Q147" s="279" t="str">
        <f t="shared" si="11"/>
        <v>укажите примерную дату выкупа в стлб 16</v>
      </c>
      <c r="AX147" s="195">
        <v>3478.9919999999997</v>
      </c>
    </row>
    <row r="148" spans="1:50" ht="12.75" customHeight="1" thickBot="1" x14ac:dyDescent="0.4">
      <c r="A148" s="205">
        <v>143</v>
      </c>
      <c r="B148" s="235">
        <v>82</v>
      </c>
      <c r="C148" s="214">
        <v>100003166</v>
      </c>
      <c r="D148" s="497"/>
      <c r="E148" s="215" t="s">
        <v>270</v>
      </c>
      <c r="F148" s="216" t="s">
        <v>353</v>
      </c>
      <c r="G148" s="217" t="s">
        <v>191</v>
      </c>
      <c r="H148" s="299">
        <v>2</v>
      </c>
      <c r="I148" s="218">
        <v>1365</v>
      </c>
      <c r="J148" s="219">
        <f t="shared" si="9"/>
        <v>1638</v>
      </c>
      <c r="K148" s="303">
        <f t="shared" si="8"/>
        <v>3276</v>
      </c>
      <c r="L148" s="487"/>
      <c r="M148" s="212"/>
      <c r="N148" s="220"/>
      <c r="O148" s="193">
        <f t="shared" si="10"/>
        <v>0</v>
      </c>
      <c r="P148" s="194"/>
      <c r="Q148" s="279" t="str">
        <f t="shared" si="11"/>
        <v>укажите примерную дату выкупа в стлб 16</v>
      </c>
      <c r="AX148" s="195">
        <v>3219.9959999999996</v>
      </c>
    </row>
    <row r="149" spans="1:50" ht="12.75" customHeight="1" thickBot="1" x14ac:dyDescent="0.4">
      <c r="A149" s="205">
        <v>144</v>
      </c>
      <c r="B149" s="235">
        <v>83</v>
      </c>
      <c r="C149" s="214">
        <v>100003101</v>
      </c>
      <c r="D149" s="497"/>
      <c r="E149" s="215" t="s">
        <v>270</v>
      </c>
      <c r="F149" s="216" t="s">
        <v>354</v>
      </c>
      <c r="G149" s="217" t="s">
        <v>191</v>
      </c>
      <c r="H149" s="299">
        <v>2</v>
      </c>
      <c r="I149" s="218">
        <v>1285</v>
      </c>
      <c r="J149" s="219">
        <f t="shared" si="9"/>
        <v>1542</v>
      </c>
      <c r="K149" s="303">
        <f t="shared" si="8"/>
        <v>3084</v>
      </c>
      <c r="L149" s="487"/>
      <c r="M149" s="212"/>
      <c r="N149" s="220"/>
      <c r="O149" s="193">
        <f t="shared" si="10"/>
        <v>0</v>
      </c>
      <c r="P149" s="194"/>
      <c r="Q149" s="279" t="str">
        <f t="shared" si="11"/>
        <v>укажите примерную дату выкупа в стлб 16</v>
      </c>
      <c r="AX149" s="195">
        <v>3030.5039999999999</v>
      </c>
    </row>
    <row r="150" spans="1:50" ht="12.75" customHeight="1" thickBot="1" x14ac:dyDescent="0.4">
      <c r="A150" s="205">
        <v>145</v>
      </c>
      <c r="B150" s="235">
        <v>84</v>
      </c>
      <c r="C150" s="214">
        <v>100003564</v>
      </c>
      <c r="D150" s="497"/>
      <c r="E150" s="215" t="s">
        <v>270</v>
      </c>
      <c r="F150" s="216" t="s">
        <v>355</v>
      </c>
      <c r="G150" s="217" t="s">
        <v>191</v>
      </c>
      <c r="H150" s="299">
        <v>4</v>
      </c>
      <c r="I150" s="218">
        <v>620</v>
      </c>
      <c r="J150" s="219">
        <f t="shared" si="9"/>
        <v>744</v>
      </c>
      <c r="K150" s="303">
        <f t="shared" si="8"/>
        <v>2976</v>
      </c>
      <c r="L150" s="487"/>
      <c r="M150" s="212"/>
      <c r="N150" s="220"/>
      <c r="O150" s="193">
        <f t="shared" si="10"/>
        <v>0</v>
      </c>
      <c r="P150" s="194"/>
      <c r="Q150" s="279" t="str">
        <f t="shared" si="11"/>
        <v>укажите примерную дату выкупа в стлб 16</v>
      </c>
      <c r="AX150" s="195">
        <v>2923.38</v>
      </c>
    </row>
    <row r="151" spans="1:50" ht="12.75" customHeight="1" thickBot="1" x14ac:dyDescent="0.4">
      <c r="A151" s="205">
        <v>146</v>
      </c>
      <c r="B151" s="235">
        <v>85</v>
      </c>
      <c r="C151" s="214">
        <v>100003679</v>
      </c>
      <c r="D151" s="497"/>
      <c r="E151" s="215" t="s">
        <v>270</v>
      </c>
      <c r="F151" s="216" t="s">
        <v>356</v>
      </c>
      <c r="G151" s="217" t="s">
        <v>191</v>
      </c>
      <c r="H151" s="299">
        <v>8</v>
      </c>
      <c r="I151" s="218">
        <v>302</v>
      </c>
      <c r="J151" s="219">
        <f t="shared" si="9"/>
        <v>362.4</v>
      </c>
      <c r="K151" s="303">
        <f t="shared" si="8"/>
        <v>2899.2</v>
      </c>
      <c r="L151" s="487"/>
      <c r="M151" s="212"/>
      <c r="N151" s="220"/>
      <c r="O151" s="193">
        <f t="shared" si="10"/>
        <v>0</v>
      </c>
      <c r="P151" s="194"/>
      <c r="Q151" s="279" t="str">
        <f t="shared" si="11"/>
        <v>укажите примерную дату выкупа в стлб 16</v>
      </c>
      <c r="AX151" s="195">
        <v>2847.4560000000001</v>
      </c>
    </row>
    <row r="152" spans="1:50" ht="12.75" customHeight="1" thickBot="1" x14ac:dyDescent="0.4">
      <c r="A152" s="205">
        <v>147</v>
      </c>
      <c r="B152" s="235">
        <v>86</v>
      </c>
      <c r="C152" s="214">
        <v>100003190</v>
      </c>
      <c r="D152" s="497"/>
      <c r="E152" s="215" t="s">
        <v>270</v>
      </c>
      <c r="F152" s="216" t="s">
        <v>357</v>
      </c>
      <c r="G152" s="217" t="s">
        <v>191</v>
      </c>
      <c r="H152" s="299">
        <v>5</v>
      </c>
      <c r="I152" s="218">
        <v>475</v>
      </c>
      <c r="J152" s="219">
        <f t="shared" si="9"/>
        <v>570</v>
      </c>
      <c r="K152" s="303">
        <f t="shared" si="8"/>
        <v>2850</v>
      </c>
      <c r="L152" s="487"/>
      <c r="M152" s="212"/>
      <c r="N152" s="220"/>
      <c r="O152" s="193">
        <f t="shared" si="10"/>
        <v>0</v>
      </c>
      <c r="P152" s="194"/>
      <c r="Q152" s="279" t="str">
        <f t="shared" si="11"/>
        <v>укажите примерную дату выкупа в стлб 16</v>
      </c>
      <c r="AX152" s="195">
        <v>2800.4639999999995</v>
      </c>
    </row>
    <row r="153" spans="1:50" ht="12.75" customHeight="1" thickBot="1" x14ac:dyDescent="0.4">
      <c r="A153" s="205">
        <v>148</v>
      </c>
      <c r="B153" s="235">
        <v>87</v>
      </c>
      <c r="C153" s="214">
        <v>100003338</v>
      </c>
      <c r="D153" s="497"/>
      <c r="E153" s="215" t="s">
        <v>270</v>
      </c>
      <c r="F153" s="216" t="s">
        <v>358</v>
      </c>
      <c r="G153" s="217" t="s">
        <v>191</v>
      </c>
      <c r="H153" s="299">
        <v>1</v>
      </c>
      <c r="I153" s="218">
        <v>2190</v>
      </c>
      <c r="J153" s="219">
        <f t="shared" si="9"/>
        <v>2628</v>
      </c>
      <c r="K153" s="303">
        <f t="shared" si="8"/>
        <v>2628</v>
      </c>
      <c r="L153" s="487"/>
      <c r="M153" s="212"/>
      <c r="N153" s="220"/>
      <c r="O153" s="193">
        <f t="shared" si="10"/>
        <v>0</v>
      </c>
      <c r="P153" s="194"/>
      <c r="Q153" s="279" t="str">
        <f t="shared" si="11"/>
        <v>укажите примерную дату выкупа в стлб 16</v>
      </c>
      <c r="AX153" s="195">
        <v>2583.9959999999996</v>
      </c>
    </row>
    <row r="154" spans="1:50" ht="12.75" customHeight="1" thickBot="1" x14ac:dyDescent="0.4">
      <c r="A154" s="205">
        <v>149</v>
      </c>
      <c r="B154" s="235">
        <v>88</v>
      </c>
      <c r="C154" s="214">
        <v>100002666</v>
      </c>
      <c r="D154" s="497"/>
      <c r="E154" s="215" t="s">
        <v>270</v>
      </c>
      <c r="F154" s="216" t="s">
        <v>359</v>
      </c>
      <c r="G154" s="217" t="s">
        <v>191</v>
      </c>
      <c r="H154" s="299">
        <v>2</v>
      </c>
      <c r="I154" s="218">
        <v>1035</v>
      </c>
      <c r="J154" s="219">
        <f t="shared" si="9"/>
        <v>1242</v>
      </c>
      <c r="K154" s="303">
        <f t="shared" si="8"/>
        <v>2484</v>
      </c>
      <c r="L154" s="487"/>
      <c r="M154" s="212"/>
      <c r="N154" s="220"/>
      <c r="O154" s="193">
        <f t="shared" si="10"/>
        <v>0</v>
      </c>
      <c r="P154" s="194"/>
      <c r="Q154" s="279" t="str">
        <f t="shared" si="11"/>
        <v>укажите примерную дату выкупа в стлб 16</v>
      </c>
      <c r="AX154" s="195">
        <v>2440.6680000000001</v>
      </c>
    </row>
    <row r="155" spans="1:50" ht="12.75" customHeight="1" thickBot="1" x14ac:dyDescent="0.4">
      <c r="A155" s="205">
        <v>150</v>
      </c>
      <c r="B155" s="235">
        <v>89</v>
      </c>
      <c r="C155" s="214">
        <v>100003136</v>
      </c>
      <c r="D155" s="497"/>
      <c r="E155" s="215" t="s">
        <v>270</v>
      </c>
      <c r="F155" s="216" t="s">
        <v>360</v>
      </c>
      <c r="G155" s="217" t="s">
        <v>191</v>
      </c>
      <c r="H155" s="299">
        <v>6</v>
      </c>
      <c r="I155" s="218">
        <v>324</v>
      </c>
      <c r="J155" s="219">
        <f t="shared" si="9"/>
        <v>388.8</v>
      </c>
      <c r="K155" s="303">
        <f t="shared" si="8"/>
        <v>2332.8000000000002</v>
      </c>
      <c r="L155" s="487"/>
      <c r="M155" s="212"/>
      <c r="N155" s="220"/>
      <c r="O155" s="193">
        <f t="shared" si="10"/>
        <v>0</v>
      </c>
      <c r="P155" s="194"/>
      <c r="Q155" s="279" t="str">
        <f t="shared" si="11"/>
        <v>укажите примерную дату выкупа в стлб 16</v>
      </c>
      <c r="AX155" s="195">
        <v>2291.0520000000001</v>
      </c>
    </row>
    <row r="156" spans="1:50" ht="12.75" customHeight="1" thickBot="1" x14ac:dyDescent="0.4">
      <c r="A156" s="205">
        <v>151</v>
      </c>
      <c r="B156" s="235">
        <v>90</v>
      </c>
      <c r="C156" s="214">
        <v>100003050</v>
      </c>
      <c r="D156" s="497"/>
      <c r="E156" s="215" t="s">
        <v>270</v>
      </c>
      <c r="F156" s="216" t="s">
        <v>361</v>
      </c>
      <c r="G156" s="217" t="s">
        <v>191</v>
      </c>
      <c r="H156" s="299">
        <v>4</v>
      </c>
      <c r="I156" s="218">
        <v>475</v>
      </c>
      <c r="J156" s="219">
        <f t="shared" si="9"/>
        <v>570</v>
      </c>
      <c r="K156" s="303">
        <f t="shared" si="8"/>
        <v>2280</v>
      </c>
      <c r="L156" s="487"/>
      <c r="M156" s="212"/>
      <c r="N156" s="220"/>
      <c r="O156" s="193">
        <f t="shared" si="10"/>
        <v>0</v>
      </c>
      <c r="P156" s="194"/>
      <c r="Q156" s="279" t="str">
        <f t="shared" si="11"/>
        <v>укажите примерную дату выкупа в стлб 16</v>
      </c>
      <c r="AX156" s="195">
        <v>2240.0160000000001</v>
      </c>
    </row>
    <row r="157" spans="1:50" ht="12.75" customHeight="1" thickBot="1" x14ac:dyDescent="0.4">
      <c r="A157" s="205">
        <v>152</v>
      </c>
      <c r="B157" s="235">
        <v>91</v>
      </c>
      <c r="C157" s="214">
        <v>100003254</v>
      </c>
      <c r="D157" s="497"/>
      <c r="E157" s="215" t="s">
        <v>270</v>
      </c>
      <c r="F157" s="216" t="s">
        <v>362</v>
      </c>
      <c r="G157" s="217" t="s">
        <v>191</v>
      </c>
      <c r="H157" s="299">
        <v>1</v>
      </c>
      <c r="I157" s="218">
        <v>1896</v>
      </c>
      <c r="J157" s="219">
        <f t="shared" si="9"/>
        <v>2275.1999999999998</v>
      </c>
      <c r="K157" s="303">
        <f t="shared" si="8"/>
        <v>2275.1999999999998</v>
      </c>
      <c r="L157" s="487"/>
      <c r="M157" s="212"/>
      <c r="N157" s="220"/>
      <c r="O157" s="193">
        <f t="shared" si="10"/>
        <v>0</v>
      </c>
      <c r="P157" s="194"/>
      <c r="Q157" s="279" t="str">
        <f t="shared" si="11"/>
        <v>укажите примерную дату выкупа в стлб 16</v>
      </c>
      <c r="AX157" s="195">
        <v>2237.2800000000002</v>
      </c>
    </row>
    <row r="158" spans="1:50" ht="12.75" customHeight="1" thickBot="1" x14ac:dyDescent="0.4">
      <c r="A158" s="205">
        <v>153</v>
      </c>
      <c r="B158" s="235">
        <v>92</v>
      </c>
      <c r="C158" s="214">
        <v>100002582</v>
      </c>
      <c r="D158" s="497"/>
      <c r="E158" s="215" t="s">
        <v>270</v>
      </c>
      <c r="F158" s="216" t="s">
        <v>363</v>
      </c>
      <c r="G158" s="217" t="s">
        <v>191</v>
      </c>
      <c r="H158" s="299">
        <v>2</v>
      </c>
      <c r="I158" s="218">
        <v>931</v>
      </c>
      <c r="J158" s="219">
        <f t="shared" si="9"/>
        <v>1117.2</v>
      </c>
      <c r="K158" s="303">
        <f t="shared" si="8"/>
        <v>2234.4</v>
      </c>
      <c r="L158" s="487"/>
      <c r="M158" s="212"/>
      <c r="N158" s="220"/>
      <c r="O158" s="193">
        <f t="shared" si="10"/>
        <v>0</v>
      </c>
      <c r="P158" s="194"/>
      <c r="Q158" s="279" t="str">
        <f t="shared" si="11"/>
        <v>укажите примерную дату выкупа в стлб 16</v>
      </c>
      <c r="AX158" s="195">
        <v>2196.6959999999999</v>
      </c>
    </row>
    <row r="159" spans="1:50" ht="12.75" customHeight="1" thickBot="1" x14ac:dyDescent="0.4">
      <c r="A159" s="205">
        <v>154</v>
      </c>
      <c r="B159" s="235">
        <v>93</v>
      </c>
      <c r="C159" s="214">
        <v>100018582</v>
      </c>
      <c r="D159" s="497"/>
      <c r="E159" s="215" t="s">
        <v>270</v>
      </c>
      <c r="F159" s="216" t="s">
        <v>364</v>
      </c>
      <c r="G159" s="217" t="s">
        <v>191</v>
      </c>
      <c r="H159" s="299">
        <v>1</v>
      </c>
      <c r="I159" s="218">
        <v>1836</v>
      </c>
      <c r="J159" s="219">
        <f t="shared" si="9"/>
        <v>2203.1999999999998</v>
      </c>
      <c r="K159" s="303">
        <f t="shared" si="8"/>
        <v>2203.1999999999998</v>
      </c>
      <c r="L159" s="487"/>
      <c r="M159" s="212"/>
      <c r="N159" s="220"/>
      <c r="O159" s="193">
        <f t="shared" si="10"/>
        <v>0</v>
      </c>
      <c r="P159" s="194"/>
      <c r="Q159" s="279" t="str">
        <f t="shared" si="11"/>
        <v>укажите примерную дату выкупа в стлб 16</v>
      </c>
      <c r="AX159" s="195">
        <v>2166.9959999999996</v>
      </c>
    </row>
    <row r="160" spans="1:50" ht="12.75" customHeight="1" thickBot="1" x14ac:dyDescent="0.4">
      <c r="A160" s="205">
        <v>155</v>
      </c>
      <c r="B160" s="235">
        <v>94</v>
      </c>
      <c r="C160" s="214">
        <v>100003845</v>
      </c>
      <c r="D160" s="497"/>
      <c r="E160" s="215" t="s">
        <v>270</v>
      </c>
      <c r="F160" s="216" t="s">
        <v>365</v>
      </c>
      <c r="G160" s="217" t="s">
        <v>191</v>
      </c>
      <c r="H160" s="299">
        <v>1</v>
      </c>
      <c r="I160" s="218">
        <v>1784</v>
      </c>
      <c r="J160" s="219">
        <f t="shared" si="9"/>
        <v>2140.7999999999997</v>
      </c>
      <c r="K160" s="303">
        <f t="shared" si="8"/>
        <v>2140.7999999999997</v>
      </c>
      <c r="L160" s="487"/>
      <c r="M160" s="212"/>
      <c r="N160" s="220"/>
      <c r="O160" s="193">
        <f t="shared" si="10"/>
        <v>0</v>
      </c>
      <c r="P160" s="194"/>
      <c r="Q160" s="279" t="str">
        <f t="shared" si="11"/>
        <v>укажите примерную дату выкупа в стлб 16</v>
      </c>
      <c r="AX160" s="195">
        <v>2104.4760000000001</v>
      </c>
    </row>
    <row r="161" spans="1:50" ht="12.75" customHeight="1" thickBot="1" x14ac:dyDescent="0.4">
      <c r="A161" s="205">
        <v>156</v>
      </c>
      <c r="B161" s="235">
        <v>95</v>
      </c>
      <c r="C161" s="214">
        <v>100002490</v>
      </c>
      <c r="D161" s="497"/>
      <c r="E161" s="215" t="s">
        <v>270</v>
      </c>
      <c r="F161" s="216" t="s">
        <v>366</v>
      </c>
      <c r="G161" s="217" t="s">
        <v>191</v>
      </c>
      <c r="H161" s="299">
        <v>3</v>
      </c>
      <c r="I161" s="218">
        <v>594</v>
      </c>
      <c r="J161" s="219">
        <f t="shared" si="9"/>
        <v>712.8</v>
      </c>
      <c r="K161" s="303">
        <f t="shared" si="8"/>
        <v>2138.3999999999996</v>
      </c>
      <c r="L161" s="487"/>
      <c r="M161" s="212"/>
      <c r="N161" s="220"/>
      <c r="O161" s="193">
        <f t="shared" si="10"/>
        <v>0</v>
      </c>
      <c r="P161" s="194"/>
      <c r="Q161" s="279" t="str">
        <f t="shared" si="11"/>
        <v>укажите примерную дату выкупа в стлб 16</v>
      </c>
      <c r="AX161" s="195">
        <v>2100</v>
      </c>
    </row>
    <row r="162" spans="1:50" ht="12.75" customHeight="1" thickBot="1" x14ac:dyDescent="0.4">
      <c r="A162" s="205">
        <v>157</v>
      </c>
      <c r="B162" s="235">
        <v>96</v>
      </c>
      <c r="C162" s="214">
        <v>100005571</v>
      </c>
      <c r="D162" s="497"/>
      <c r="E162" s="215" t="s">
        <v>270</v>
      </c>
      <c r="F162" s="216" t="s">
        <v>367</v>
      </c>
      <c r="G162" s="217" t="s">
        <v>191</v>
      </c>
      <c r="H162" s="299">
        <v>2</v>
      </c>
      <c r="I162" s="218">
        <v>884</v>
      </c>
      <c r="J162" s="219">
        <f t="shared" si="9"/>
        <v>1060.8</v>
      </c>
      <c r="K162" s="303">
        <f t="shared" si="8"/>
        <v>2121.6</v>
      </c>
      <c r="L162" s="487"/>
      <c r="M162" s="212"/>
      <c r="N162" s="220"/>
      <c r="O162" s="193">
        <f t="shared" si="10"/>
        <v>0</v>
      </c>
      <c r="P162" s="194"/>
      <c r="Q162" s="279" t="str">
        <f t="shared" si="11"/>
        <v>укажите примерную дату выкупа в стлб 16</v>
      </c>
      <c r="AX162" s="195">
        <v>2084.0039999999999</v>
      </c>
    </row>
    <row r="163" spans="1:50" ht="12.75" customHeight="1" thickBot="1" x14ac:dyDescent="0.4">
      <c r="A163" s="205">
        <v>158</v>
      </c>
      <c r="B163" s="235">
        <v>97</v>
      </c>
      <c r="C163" s="214">
        <v>100002597</v>
      </c>
      <c r="D163" s="497"/>
      <c r="E163" s="215" t="s">
        <v>270</v>
      </c>
      <c r="F163" s="216" t="s">
        <v>368</v>
      </c>
      <c r="G163" s="217" t="s">
        <v>191</v>
      </c>
      <c r="H163" s="299">
        <v>5</v>
      </c>
      <c r="I163" s="218">
        <v>349</v>
      </c>
      <c r="J163" s="219">
        <f t="shared" si="9"/>
        <v>418.8</v>
      </c>
      <c r="K163" s="303">
        <f t="shared" si="8"/>
        <v>2094</v>
      </c>
      <c r="L163" s="487"/>
      <c r="M163" s="212"/>
      <c r="N163" s="220"/>
      <c r="O163" s="193">
        <f t="shared" si="10"/>
        <v>0</v>
      </c>
      <c r="P163" s="194"/>
      <c r="Q163" s="279" t="str">
        <f t="shared" si="11"/>
        <v>укажите примерную дату выкупа в стлб 16</v>
      </c>
      <c r="AX163" s="195">
        <v>2057.076</v>
      </c>
    </row>
    <row r="164" spans="1:50" ht="12.75" customHeight="1" thickBot="1" x14ac:dyDescent="0.4">
      <c r="A164" s="205">
        <v>159</v>
      </c>
      <c r="B164" s="235">
        <v>98</v>
      </c>
      <c r="C164" s="214">
        <v>100003541</v>
      </c>
      <c r="D164" s="497"/>
      <c r="E164" s="215" t="s">
        <v>270</v>
      </c>
      <c r="F164" s="216" t="s">
        <v>369</v>
      </c>
      <c r="G164" s="217" t="s">
        <v>191</v>
      </c>
      <c r="H164" s="299">
        <v>1</v>
      </c>
      <c r="I164" s="218">
        <v>1733</v>
      </c>
      <c r="J164" s="219">
        <f t="shared" si="9"/>
        <v>2079.6</v>
      </c>
      <c r="K164" s="303">
        <f t="shared" si="8"/>
        <v>2079.6</v>
      </c>
      <c r="L164" s="487"/>
      <c r="M164" s="212"/>
      <c r="N164" s="220"/>
      <c r="O164" s="193">
        <f t="shared" si="10"/>
        <v>0</v>
      </c>
      <c r="P164" s="194"/>
      <c r="Q164" s="279" t="str">
        <f t="shared" si="11"/>
        <v>укажите примерную дату выкупа в стлб 16</v>
      </c>
      <c r="AX164" s="195">
        <v>2044.74</v>
      </c>
    </row>
    <row r="165" spans="1:50" ht="12.75" customHeight="1" thickBot="1" x14ac:dyDescent="0.4">
      <c r="A165" s="205">
        <v>160</v>
      </c>
      <c r="B165" s="235">
        <v>99</v>
      </c>
      <c r="C165" s="214">
        <v>100003629</v>
      </c>
      <c r="D165" s="497"/>
      <c r="E165" s="215" t="s">
        <v>270</v>
      </c>
      <c r="F165" s="216" t="s">
        <v>370</v>
      </c>
      <c r="G165" s="217" t="s">
        <v>191</v>
      </c>
      <c r="H165" s="299">
        <v>2</v>
      </c>
      <c r="I165" s="218">
        <v>819</v>
      </c>
      <c r="J165" s="219">
        <f t="shared" si="9"/>
        <v>982.8</v>
      </c>
      <c r="K165" s="303">
        <f t="shared" si="8"/>
        <v>1965.6</v>
      </c>
      <c r="L165" s="487"/>
      <c r="M165" s="212"/>
      <c r="N165" s="220"/>
      <c r="O165" s="193">
        <f t="shared" si="10"/>
        <v>0</v>
      </c>
      <c r="P165" s="194"/>
      <c r="Q165" s="279" t="str">
        <f t="shared" si="11"/>
        <v>укажите примерную дату выкупа в стлб 16</v>
      </c>
      <c r="AX165" s="195">
        <v>1931.2919999999999</v>
      </c>
    </row>
    <row r="166" spans="1:50" ht="12.75" customHeight="1" thickBot="1" x14ac:dyDescent="0.4">
      <c r="A166" s="205">
        <v>161</v>
      </c>
      <c r="B166" s="235">
        <v>100</v>
      </c>
      <c r="C166" s="214">
        <v>100003297</v>
      </c>
      <c r="D166" s="497"/>
      <c r="E166" s="215" t="s">
        <v>270</v>
      </c>
      <c r="F166" s="216" t="s">
        <v>371</v>
      </c>
      <c r="G166" s="217" t="s">
        <v>191</v>
      </c>
      <c r="H166" s="299">
        <v>3</v>
      </c>
      <c r="I166" s="218">
        <v>532</v>
      </c>
      <c r="J166" s="219">
        <f t="shared" si="9"/>
        <v>638.4</v>
      </c>
      <c r="K166" s="303">
        <f t="shared" si="8"/>
        <v>1915.1999999999998</v>
      </c>
      <c r="L166" s="487"/>
      <c r="M166" s="212"/>
      <c r="N166" s="220"/>
      <c r="O166" s="193">
        <f t="shared" si="10"/>
        <v>0</v>
      </c>
      <c r="P166" s="194"/>
      <c r="Q166" s="279" t="str">
        <f t="shared" si="11"/>
        <v>укажите примерную дату выкупа в стлб 16</v>
      </c>
      <c r="AX166" s="195">
        <v>1881.4560000000001</v>
      </c>
    </row>
    <row r="167" spans="1:50" ht="12.75" customHeight="1" thickBot="1" x14ac:dyDescent="0.4">
      <c r="A167" s="205">
        <v>162</v>
      </c>
      <c r="B167" s="235">
        <v>101</v>
      </c>
      <c r="C167" s="214">
        <v>100003180</v>
      </c>
      <c r="D167" s="497"/>
      <c r="E167" s="215" t="s">
        <v>270</v>
      </c>
      <c r="F167" s="216" t="s">
        <v>372</v>
      </c>
      <c r="G167" s="217" t="s">
        <v>191</v>
      </c>
      <c r="H167" s="299">
        <v>2</v>
      </c>
      <c r="I167" s="218">
        <v>785</v>
      </c>
      <c r="J167" s="219">
        <f t="shared" si="9"/>
        <v>942</v>
      </c>
      <c r="K167" s="303">
        <f t="shared" si="8"/>
        <v>1884</v>
      </c>
      <c r="L167" s="487"/>
      <c r="M167" s="212"/>
      <c r="N167" s="220"/>
      <c r="O167" s="193">
        <f t="shared" si="10"/>
        <v>0</v>
      </c>
      <c r="P167" s="194"/>
      <c r="Q167" s="279" t="str">
        <f t="shared" si="11"/>
        <v>укажите примерную дату выкупа в стлб 16</v>
      </c>
      <c r="AX167" s="195">
        <v>1850.8439999999998</v>
      </c>
    </row>
    <row r="168" spans="1:50" ht="12.75" customHeight="1" thickBot="1" x14ac:dyDescent="0.4">
      <c r="A168" s="205">
        <v>163</v>
      </c>
      <c r="B168" s="235">
        <v>102</v>
      </c>
      <c r="C168" s="214">
        <v>100002517</v>
      </c>
      <c r="D168" s="497"/>
      <c r="E168" s="215" t="s">
        <v>270</v>
      </c>
      <c r="F168" s="216" t="s">
        <v>373</v>
      </c>
      <c r="G168" s="217" t="s">
        <v>191</v>
      </c>
      <c r="H168" s="299">
        <v>6</v>
      </c>
      <c r="I168" s="218">
        <v>257</v>
      </c>
      <c r="J168" s="219">
        <f t="shared" si="9"/>
        <v>308.39999999999998</v>
      </c>
      <c r="K168" s="303">
        <f t="shared" si="8"/>
        <v>1850.3999999999999</v>
      </c>
      <c r="L168" s="487"/>
      <c r="M168" s="212"/>
      <c r="N168" s="220"/>
      <c r="O168" s="193">
        <f t="shared" si="10"/>
        <v>0</v>
      </c>
      <c r="P168" s="194"/>
      <c r="Q168" s="279" t="str">
        <f t="shared" si="11"/>
        <v>укажите примерную дату выкупа в стлб 16</v>
      </c>
      <c r="AX168" s="195">
        <v>1816.356</v>
      </c>
    </row>
    <row r="169" spans="1:50" ht="12.75" customHeight="1" thickBot="1" x14ac:dyDescent="0.4">
      <c r="A169" s="205">
        <v>164</v>
      </c>
      <c r="B169" s="235">
        <v>103</v>
      </c>
      <c r="C169" s="214">
        <v>100003203</v>
      </c>
      <c r="D169" s="497"/>
      <c r="E169" s="215" t="s">
        <v>270</v>
      </c>
      <c r="F169" s="216" t="s">
        <v>374</v>
      </c>
      <c r="G169" s="217" t="s">
        <v>191</v>
      </c>
      <c r="H169" s="299">
        <v>1</v>
      </c>
      <c r="I169" s="218">
        <v>1508</v>
      </c>
      <c r="J169" s="219">
        <f t="shared" si="9"/>
        <v>1809.6</v>
      </c>
      <c r="K169" s="303">
        <f t="shared" si="8"/>
        <v>1809.6</v>
      </c>
      <c r="L169" s="487"/>
      <c r="M169" s="212"/>
      <c r="N169" s="220"/>
      <c r="O169" s="193">
        <f t="shared" si="10"/>
        <v>0</v>
      </c>
      <c r="P169" s="194"/>
      <c r="Q169" s="279" t="str">
        <f t="shared" si="11"/>
        <v>укажите примерную дату выкупа в стлб 16</v>
      </c>
      <c r="AX169" s="195">
        <v>1779.6599999999999</v>
      </c>
    </row>
    <row r="170" spans="1:50" ht="12.75" customHeight="1" thickBot="1" x14ac:dyDescent="0.4">
      <c r="A170" s="205">
        <v>165</v>
      </c>
      <c r="B170" s="235">
        <v>104</v>
      </c>
      <c r="C170" s="214">
        <v>100003738</v>
      </c>
      <c r="D170" s="497"/>
      <c r="E170" s="215" t="s">
        <v>270</v>
      </c>
      <c r="F170" s="216" t="s">
        <v>375</v>
      </c>
      <c r="G170" s="217" t="s">
        <v>191</v>
      </c>
      <c r="H170" s="299">
        <v>2</v>
      </c>
      <c r="I170" s="218">
        <v>716</v>
      </c>
      <c r="J170" s="219">
        <f t="shared" si="9"/>
        <v>859.19999999999993</v>
      </c>
      <c r="K170" s="303">
        <f t="shared" si="8"/>
        <v>1718.3999999999999</v>
      </c>
      <c r="L170" s="487"/>
      <c r="M170" s="212"/>
      <c r="N170" s="220"/>
      <c r="O170" s="193">
        <f t="shared" si="10"/>
        <v>0</v>
      </c>
      <c r="P170" s="194"/>
      <c r="Q170" s="279" t="str">
        <f t="shared" si="11"/>
        <v>укажите примерную дату выкупа в стлб 16</v>
      </c>
      <c r="AX170" s="195">
        <v>1689.576</v>
      </c>
    </row>
    <row r="171" spans="1:50" ht="12.75" customHeight="1" thickBot="1" x14ac:dyDescent="0.4">
      <c r="A171" s="205">
        <v>166</v>
      </c>
      <c r="B171" s="235">
        <v>105</v>
      </c>
      <c r="C171" s="214">
        <v>100003062</v>
      </c>
      <c r="D171" s="497"/>
      <c r="E171" s="215" t="s">
        <v>270</v>
      </c>
      <c r="F171" s="216" t="s">
        <v>376</v>
      </c>
      <c r="G171" s="217" t="s">
        <v>191</v>
      </c>
      <c r="H171" s="299">
        <v>8</v>
      </c>
      <c r="I171" s="218">
        <v>179</v>
      </c>
      <c r="J171" s="219">
        <f t="shared" si="9"/>
        <v>214.79999999999998</v>
      </c>
      <c r="K171" s="303">
        <f t="shared" si="8"/>
        <v>1718.3999999999999</v>
      </c>
      <c r="L171" s="487"/>
      <c r="M171" s="212"/>
      <c r="N171" s="220"/>
      <c r="O171" s="193">
        <f t="shared" si="10"/>
        <v>0</v>
      </c>
      <c r="P171" s="194"/>
      <c r="Q171" s="279" t="str">
        <f t="shared" si="11"/>
        <v>укажите примерную дату выкупа в стлб 16</v>
      </c>
      <c r="AX171" s="195">
        <v>1680</v>
      </c>
    </row>
    <row r="172" spans="1:50" ht="12.75" customHeight="1" thickBot="1" x14ac:dyDescent="0.4">
      <c r="A172" s="205">
        <v>167</v>
      </c>
      <c r="B172" s="235">
        <v>106</v>
      </c>
      <c r="C172" s="214">
        <v>100003611</v>
      </c>
      <c r="D172" s="497"/>
      <c r="E172" s="215" t="s">
        <v>270</v>
      </c>
      <c r="F172" s="216" t="s">
        <v>377</v>
      </c>
      <c r="G172" s="217" t="s">
        <v>191</v>
      </c>
      <c r="H172" s="299">
        <v>5</v>
      </c>
      <c r="I172" s="218">
        <v>278</v>
      </c>
      <c r="J172" s="219">
        <f t="shared" si="9"/>
        <v>333.59999999999997</v>
      </c>
      <c r="K172" s="303">
        <f t="shared" si="8"/>
        <v>1667.9999999999998</v>
      </c>
      <c r="L172" s="487"/>
      <c r="M172" s="212"/>
      <c r="N172" s="220"/>
      <c r="O172" s="193">
        <f t="shared" si="10"/>
        <v>0</v>
      </c>
      <c r="P172" s="194"/>
      <c r="Q172" s="279" t="str">
        <f t="shared" si="11"/>
        <v>укажите примерную дату выкупа в стлб 16</v>
      </c>
      <c r="AX172" s="195">
        <v>1635.972</v>
      </c>
    </row>
    <row r="173" spans="1:50" ht="12.75" customHeight="1" thickBot="1" x14ac:dyDescent="0.4">
      <c r="A173" s="205">
        <v>168</v>
      </c>
      <c r="B173" s="235">
        <v>107</v>
      </c>
      <c r="C173" s="214">
        <v>100003046</v>
      </c>
      <c r="D173" s="497"/>
      <c r="E173" s="215" t="s">
        <v>270</v>
      </c>
      <c r="F173" s="216" t="s">
        <v>378</v>
      </c>
      <c r="G173" s="217" t="s">
        <v>191</v>
      </c>
      <c r="H173" s="299">
        <v>7</v>
      </c>
      <c r="I173" s="218">
        <v>194</v>
      </c>
      <c r="J173" s="219">
        <f t="shared" si="9"/>
        <v>232.79999999999998</v>
      </c>
      <c r="K173" s="303">
        <f t="shared" si="8"/>
        <v>1629.6</v>
      </c>
      <c r="L173" s="487"/>
      <c r="M173" s="212"/>
      <c r="N173" s="220"/>
      <c r="O173" s="193">
        <f t="shared" si="10"/>
        <v>0</v>
      </c>
      <c r="P173" s="194"/>
      <c r="Q173" s="279" t="str">
        <f t="shared" si="11"/>
        <v>укажите примерную дату выкупа в стлб 16</v>
      </c>
      <c r="AX173" s="195">
        <v>1598.8439999999998</v>
      </c>
    </row>
    <row r="174" spans="1:50" ht="12.75" customHeight="1" thickBot="1" x14ac:dyDescent="0.4">
      <c r="A174" s="205">
        <v>169</v>
      </c>
      <c r="B174" s="235">
        <v>108</v>
      </c>
      <c r="C174" s="214">
        <v>100006297</v>
      </c>
      <c r="D174" s="497"/>
      <c r="E174" s="215" t="s">
        <v>270</v>
      </c>
      <c r="F174" s="216" t="s">
        <v>379</v>
      </c>
      <c r="G174" s="217" t="s">
        <v>191</v>
      </c>
      <c r="H174" s="299">
        <v>1</v>
      </c>
      <c r="I174" s="218">
        <v>1354</v>
      </c>
      <c r="J174" s="219">
        <f t="shared" si="9"/>
        <v>1624.8</v>
      </c>
      <c r="K174" s="303">
        <f t="shared" si="8"/>
        <v>1624.8</v>
      </c>
      <c r="L174" s="487"/>
      <c r="M174" s="212"/>
      <c r="N174" s="220"/>
      <c r="O174" s="193">
        <f t="shared" si="10"/>
        <v>0</v>
      </c>
      <c r="P174" s="194"/>
      <c r="Q174" s="279" t="str">
        <f t="shared" si="11"/>
        <v>укажите примерную дату выкупа в стлб 16</v>
      </c>
      <c r="AX174" s="195">
        <v>1597.74</v>
      </c>
    </row>
    <row r="175" spans="1:50" ht="12.75" customHeight="1" thickBot="1" x14ac:dyDescent="0.4">
      <c r="A175" s="205">
        <v>170</v>
      </c>
      <c r="B175" s="235">
        <v>109</v>
      </c>
      <c r="C175" s="214">
        <v>100003401</v>
      </c>
      <c r="D175" s="497"/>
      <c r="E175" s="215" t="s">
        <v>270</v>
      </c>
      <c r="F175" s="216" t="s">
        <v>380</v>
      </c>
      <c r="G175" s="217" t="s">
        <v>191</v>
      </c>
      <c r="H175" s="299">
        <v>7</v>
      </c>
      <c r="I175" s="218">
        <v>192</v>
      </c>
      <c r="J175" s="219">
        <f t="shared" si="9"/>
        <v>230.39999999999998</v>
      </c>
      <c r="K175" s="303">
        <f t="shared" si="8"/>
        <v>1612.7999999999997</v>
      </c>
      <c r="L175" s="487"/>
      <c r="M175" s="212"/>
      <c r="N175" s="220"/>
      <c r="O175" s="193">
        <f t="shared" si="10"/>
        <v>0</v>
      </c>
      <c r="P175" s="194"/>
      <c r="Q175" s="279" t="str">
        <f t="shared" si="11"/>
        <v>укажите примерную дату выкупа в стлб 16</v>
      </c>
      <c r="AX175" s="195">
        <v>1580.328</v>
      </c>
    </row>
    <row r="176" spans="1:50" ht="12.75" customHeight="1" thickBot="1" x14ac:dyDescent="0.4">
      <c r="A176" s="205">
        <v>171</v>
      </c>
      <c r="B176" s="235">
        <v>110</v>
      </c>
      <c r="C176" s="214">
        <v>100003105</v>
      </c>
      <c r="D176" s="497"/>
      <c r="E176" s="215" t="s">
        <v>270</v>
      </c>
      <c r="F176" s="216" t="s">
        <v>381</v>
      </c>
      <c r="G176" s="217" t="s">
        <v>191</v>
      </c>
      <c r="H176" s="299">
        <v>4</v>
      </c>
      <c r="I176" s="218">
        <v>329</v>
      </c>
      <c r="J176" s="219">
        <f t="shared" si="9"/>
        <v>394.8</v>
      </c>
      <c r="K176" s="303">
        <f t="shared" si="8"/>
        <v>1579.2</v>
      </c>
      <c r="L176" s="487"/>
      <c r="M176" s="212"/>
      <c r="N176" s="220"/>
      <c r="O176" s="193">
        <f t="shared" si="10"/>
        <v>0</v>
      </c>
      <c r="P176" s="194"/>
      <c r="Q176" s="279" t="str">
        <f t="shared" si="11"/>
        <v>укажите примерную дату выкупа в стлб 16</v>
      </c>
      <c r="AX176" s="195">
        <v>1550.088</v>
      </c>
    </row>
    <row r="177" spans="1:50" ht="12.75" customHeight="1" thickBot="1" x14ac:dyDescent="0.4">
      <c r="A177" s="205">
        <v>172</v>
      </c>
      <c r="B177" s="235">
        <v>111</v>
      </c>
      <c r="C177" s="214">
        <v>100003194</v>
      </c>
      <c r="D177" s="497"/>
      <c r="E177" s="215" t="s">
        <v>270</v>
      </c>
      <c r="F177" s="216" t="s">
        <v>382</v>
      </c>
      <c r="G177" s="217" t="s">
        <v>191</v>
      </c>
      <c r="H177" s="299">
        <v>2</v>
      </c>
      <c r="I177" s="218">
        <v>625</v>
      </c>
      <c r="J177" s="219">
        <f t="shared" si="9"/>
        <v>750</v>
      </c>
      <c r="K177" s="303">
        <f t="shared" si="8"/>
        <v>1500</v>
      </c>
      <c r="L177" s="487"/>
      <c r="M177" s="212"/>
      <c r="N177" s="220"/>
      <c r="O177" s="193">
        <f t="shared" si="10"/>
        <v>0</v>
      </c>
      <c r="P177" s="194"/>
      <c r="Q177" s="279" t="str">
        <f t="shared" si="11"/>
        <v>укажите примерную дату выкупа в стлб 16</v>
      </c>
      <c r="AX177" s="195">
        <v>1473.0239999999999</v>
      </c>
    </row>
    <row r="178" spans="1:50" ht="12.75" customHeight="1" thickBot="1" x14ac:dyDescent="0.4">
      <c r="A178" s="205">
        <v>173</v>
      </c>
      <c r="B178" s="235">
        <v>112</v>
      </c>
      <c r="C178" s="214">
        <v>100003811</v>
      </c>
      <c r="D178" s="497"/>
      <c r="E178" s="215" t="s">
        <v>270</v>
      </c>
      <c r="F178" s="216" t="s">
        <v>383</v>
      </c>
      <c r="G178" s="217" t="s">
        <v>191</v>
      </c>
      <c r="H178" s="299">
        <v>1</v>
      </c>
      <c r="I178" s="218">
        <v>1231</v>
      </c>
      <c r="J178" s="219">
        <f t="shared" si="9"/>
        <v>1477.2</v>
      </c>
      <c r="K178" s="303">
        <f t="shared" si="8"/>
        <v>1477.2</v>
      </c>
      <c r="L178" s="487"/>
      <c r="M178" s="212"/>
      <c r="N178" s="220"/>
      <c r="O178" s="193">
        <f t="shared" si="10"/>
        <v>0</v>
      </c>
      <c r="P178" s="194"/>
      <c r="Q178" s="279" t="str">
        <f t="shared" si="11"/>
        <v>укажите примерную дату выкупа в стлб 16</v>
      </c>
      <c r="AX178" s="195">
        <v>1452.54</v>
      </c>
    </row>
    <row r="179" spans="1:50" ht="12.75" customHeight="1" thickBot="1" x14ac:dyDescent="0.4">
      <c r="A179" s="205">
        <v>174</v>
      </c>
      <c r="B179" s="235">
        <v>113</v>
      </c>
      <c r="C179" s="214">
        <v>100003067</v>
      </c>
      <c r="D179" s="497"/>
      <c r="E179" s="215" t="s">
        <v>270</v>
      </c>
      <c r="F179" s="216" t="s">
        <v>384</v>
      </c>
      <c r="G179" s="217" t="s">
        <v>191</v>
      </c>
      <c r="H179" s="299">
        <v>2</v>
      </c>
      <c r="I179" s="218">
        <v>582</v>
      </c>
      <c r="J179" s="219">
        <f t="shared" si="9"/>
        <v>698.4</v>
      </c>
      <c r="K179" s="303">
        <f t="shared" si="8"/>
        <v>1396.8</v>
      </c>
      <c r="L179" s="487"/>
      <c r="M179" s="212"/>
      <c r="N179" s="220"/>
      <c r="O179" s="193">
        <f t="shared" si="10"/>
        <v>0</v>
      </c>
      <c r="P179" s="194"/>
      <c r="Q179" s="279" t="str">
        <f t="shared" si="11"/>
        <v>укажите примерную дату выкупа в стлб 16</v>
      </c>
      <c r="AX179" s="195">
        <v>1371.6719999999998</v>
      </c>
    </row>
    <row r="180" spans="1:50" ht="12.75" customHeight="1" thickBot="1" x14ac:dyDescent="0.4">
      <c r="A180" s="205">
        <v>175</v>
      </c>
      <c r="B180" s="235">
        <v>114</v>
      </c>
      <c r="C180" s="214">
        <v>100002516</v>
      </c>
      <c r="D180" s="497"/>
      <c r="E180" s="215" t="s">
        <v>270</v>
      </c>
      <c r="F180" s="216" t="s">
        <v>385</v>
      </c>
      <c r="G180" s="217" t="s">
        <v>191</v>
      </c>
      <c r="H180" s="299">
        <v>1</v>
      </c>
      <c r="I180" s="218">
        <v>1155</v>
      </c>
      <c r="J180" s="219">
        <f t="shared" si="9"/>
        <v>1386</v>
      </c>
      <c r="K180" s="303">
        <f t="shared" si="8"/>
        <v>1386</v>
      </c>
      <c r="L180" s="487"/>
      <c r="M180" s="248"/>
      <c r="N180" s="249"/>
      <c r="O180" s="193">
        <f t="shared" si="10"/>
        <v>0</v>
      </c>
      <c r="P180" s="194"/>
      <c r="Q180" s="279" t="str">
        <f t="shared" si="11"/>
        <v>укажите примерную дату выкупа в стлб 16</v>
      </c>
      <c r="AX180" s="195">
        <v>1362.2160000000001</v>
      </c>
    </row>
    <row r="181" spans="1:50" ht="12.75" customHeight="1" thickBot="1" x14ac:dyDescent="0.4">
      <c r="A181" s="205">
        <v>176</v>
      </c>
      <c r="B181" s="235">
        <v>115</v>
      </c>
      <c r="C181" s="214">
        <v>100003023</v>
      </c>
      <c r="D181" s="497"/>
      <c r="E181" s="215" t="s">
        <v>270</v>
      </c>
      <c r="F181" s="216" t="s">
        <v>386</v>
      </c>
      <c r="G181" s="217" t="s">
        <v>191</v>
      </c>
      <c r="H181" s="299">
        <v>1</v>
      </c>
      <c r="I181" s="218">
        <v>1090</v>
      </c>
      <c r="J181" s="219">
        <f t="shared" si="9"/>
        <v>1308</v>
      </c>
      <c r="K181" s="303">
        <f t="shared" si="8"/>
        <v>1308</v>
      </c>
      <c r="L181" s="487"/>
      <c r="M181" s="248"/>
      <c r="N181" s="249"/>
      <c r="O181" s="193">
        <f t="shared" si="10"/>
        <v>0</v>
      </c>
      <c r="P181" s="194"/>
      <c r="Q181" s="279" t="str">
        <f t="shared" si="11"/>
        <v>укажите примерную дату выкупа в стлб 16</v>
      </c>
      <c r="AX181" s="195">
        <v>1286.664</v>
      </c>
    </row>
    <row r="182" spans="1:50" ht="12.75" customHeight="1" thickBot="1" x14ac:dyDescent="0.4">
      <c r="A182" s="205">
        <v>177</v>
      </c>
      <c r="B182" s="235">
        <v>116</v>
      </c>
      <c r="C182" s="214">
        <v>100010189</v>
      </c>
      <c r="D182" s="497"/>
      <c r="E182" s="215" t="s">
        <v>270</v>
      </c>
      <c r="F182" s="216" t="s">
        <v>387</v>
      </c>
      <c r="G182" s="217" t="s">
        <v>191</v>
      </c>
      <c r="H182" s="299">
        <v>1</v>
      </c>
      <c r="I182" s="218">
        <v>1058</v>
      </c>
      <c r="J182" s="219">
        <f t="shared" si="9"/>
        <v>1269.5999999999999</v>
      </c>
      <c r="K182" s="303">
        <f t="shared" si="8"/>
        <v>1269.5999999999999</v>
      </c>
      <c r="L182" s="487"/>
      <c r="M182" s="248"/>
      <c r="N182" s="249"/>
      <c r="O182" s="193">
        <f t="shared" si="10"/>
        <v>0</v>
      </c>
      <c r="P182" s="194"/>
      <c r="Q182" s="279" t="str">
        <f t="shared" si="11"/>
        <v>укажите примерную дату выкупа в стлб 16</v>
      </c>
      <c r="AX182" s="195">
        <v>1247.8920000000001</v>
      </c>
    </row>
    <row r="183" spans="1:50" ht="12.75" customHeight="1" thickBot="1" x14ac:dyDescent="0.4">
      <c r="A183" s="205">
        <v>178</v>
      </c>
      <c r="B183" s="235">
        <v>117</v>
      </c>
      <c r="C183" s="214">
        <v>100003030</v>
      </c>
      <c r="D183" s="497"/>
      <c r="E183" s="215" t="s">
        <v>270</v>
      </c>
      <c r="F183" s="216" t="s">
        <v>388</v>
      </c>
      <c r="G183" s="217" t="s">
        <v>191</v>
      </c>
      <c r="H183" s="299">
        <v>1</v>
      </c>
      <c r="I183" s="218">
        <v>1038</v>
      </c>
      <c r="J183" s="219">
        <f t="shared" si="9"/>
        <v>1245.5999999999999</v>
      </c>
      <c r="K183" s="303">
        <f t="shared" si="8"/>
        <v>1245.5999999999999</v>
      </c>
      <c r="L183" s="487"/>
      <c r="M183" s="248"/>
      <c r="N183" s="249"/>
      <c r="O183" s="193">
        <f t="shared" si="10"/>
        <v>0</v>
      </c>
      <c r="P183" s="194"/>
      <c r="Q183" s="279" t="str">
        <f t="shared" si="11"/>
        <v>укажите примерную дату выкупа в стлб 16</v>
      </c>
      <c r="AX183" s="195">
        <v>1224.9960000000001</v>
      </c>
    </row>
    <row r="184" spans="1:50" ht="12.75" customHeight="1" thickBot="1" x14ac:dyDescent="0.4">
      <c r="A184" s="205">
        <v>179</v>
      </c>
      <c r="B184" s="235">
        <v>118</v>
      </c>
      <c r="C184" s="214">
        <v>100010104</v>
      </c>
      <c r="D184" s="497"/>
      <c r="E184" s="215" t="s">
        <v>270</v>
      </c>
      <c r="F184" s="216" t="s">
        <v>389</v>
      </c>
      <c r="G184" s="217" t="s">
        <v>191</v>
      </c>
      <c r="H184" s="299">
        <v>4</v>
      </c>
      <c r="I184" s="218">
        <v>259</v>
      </c>
      <c r="J184" s="219">
        <f t="shared" si="9"/>
        <v>310.8</v>
      </c>
      <c r="K184" s="303">
        <f t="shared" si="8"/>
        <v>1243.2</v>
      </c>
      <c r="L184" s="487"/>
      <c r="M184" s="212"/>
      <c r="N184" s="250"/>
      <c r="O184" s="193">
        <f t="shared" si="10"/>
        <v>0</v>
      </c>
      <c r="P184" s="194"/>
      <c r="Q184" s="279" t="str">
        <f t="shared" si="11"/>
        <v>укажите примерную дату выкупа в стлб 16</v>
      </c>
      <c r="AX184" s="195">
        <v>1220.04</v>
      </c>
    </row>
    <row r="185" spans="1:50" ht="12.75" customHeight="1" thickBot="1" x14ac:dyDescent="0.4">
      <c r="A185" s="205">
        <v>180</v>
      </c>
      <c r="B185" s="235">
        <v>119</v>
      </c>
      <c r="C185" s="214">
        <v>100002527</v>
      </c>
      <c r="D185" s="497"/>
      <c r="E185" s="215" t="s">
        <v>270</v>
      </c>
      <c r="F185" s="216" t="s">
        <v>390</v>
      </c>
      <c r="G185" s="217" t="s">
        <v>191</v>
      </c>
      <c r="H185" s="299">
        <v>9</v>
      </c>
      <c r="I185" s="218">
        <v>109</v>
      </c>
      <c r="J185" s="219">
        <f t="shared" si="9"/>
        <v>130.79999999999998</v>
      </c>
      <c r="K185" s="303">
        <f t="shared" si="8"/>
        <v>1177.1999999999998</v>
      </c>
      <c r="L185" s="487"/>
      <c r="M185" s="212"/>
      <c r="N185" s="220"/>
      <c r="O185" s="193">
        <f t="shared" si="10"/>
        <v>0</v>
      </c>
      <c r="P185" s="194"/>
      <c r="Q185" s="279" t="str">
        <f t="shared" si="11"/>
        <v>укажите примерную дату выкупа в стлб 16</v>
      </c>
      <c r="AX185" s="195">
        <v>1150.6320000000001</v>
      </c>
    </row>
    <row r="186" spans="1:50" ht="12.75" customHeight="1" thickBot="1" x14ac:dyDescent="0.4">
      <c r="A186" s="205">
        <v>181</v>
      </c>
      <c r="B186" s="235">
        <v>120</v>
      </c>
      <c r="C186" s="214">
        <v>100002580</v>
      </c>
      <c r="D186" s="497"/>
      <c r="E186" s="215" t="s">
        <v>270</v>
      </c>
      <c r="F186" s="216" t="s">
        <v>391</v>
      </c>
      <c r="G186" s="217" t="s">
        <v>191</v>
      </c>
      <c r="H186" s="299">
        <v>1</v>
      </c>
      <c r="I186" s="218">
        <v>931</v>
      </c>
      <c r="J186" s="219">
        <f t="shared" si="9"/>
        <v>1117.2</v>
      </c>
      <c r="K186" s="303">
        <f t="shared" si="8"/>
        <v>1117.2</v>
      </c>
      <c r="L186" s="487"/>
      <c r="M186" s="212"/>
      <c r="N186" s="220"/>
      <c r="O186" s="193">
        <f t="shared" si="10"/>
        <v>0</v>
      </c>
      <c r="P186" s="194"/>
      <c r="Q186" s="279" t="str">
        <f t="shared" si="11"/>
        <v>укажите примерную дату выкупа в стлб 16</v>
      </c>
      <c r="AX186" s="195">
        <v>1098.3</v>
      </c>
    </row>
    <row r="187" spans="1:50" ht="12.75" customHeight="1" thickBot="1" x14ac:dyDescent="0.4">
      <c r="A187" s="205">
        <v>182</v>
      </c>
      <c r="B187" s="235">
        <v>121</v>
      </c>
      <c r="C187" s="214">
        <v>100003202</v>
      </c>
      <c r="D187" s="497"/>
      <c r="E187" s="215" t="s">
        <v>270</v>
      </c>
      <c r="F187" s="216" t="s">
        <v>392</v>
      </c>
      <c r="G187" s="217" t="s">
        <v>191</v>
      </c>
      <c r="H187" s="299">
        <v>11</v>
      </c>
      <c r="I187" s="218">
        <v>84</v>
      </c>
      <c r="J187" s="219">
        <f t="shared" si="9"/>
        <v>100.8</v>
      </c>
      <c r="K187" s="303">
        <f t="shared" si="8"/>
        <v>1108.8</v>
      </c>
      <c r="L187" s="487"/>
      <c r="M187" s="212"/>
      <c r="N187" s="220"/>
      <c r="O187" s="193">
        <f t="shared" si="10"/>
        <v>0</v>
      </c>
      <c r="P187" s="194"/>
      <c r="Q187" s="279" t="str">
        <f t="shared" si="11"/>
        <v>укажите примерную дату выкупа в стлб 16</v>
      </c>
      <c r="AX187" s="195">
        <v>1082.9880000000001</v>
      </c>
    </row>
    <row r="188" spans="1:50" ht="12.75" customHeight="1" thickBot="1" x14ac:dyDescent="0.4">
      <c r="A188" s="205">
        <v>183</v>
      </c>
      <c r="B188" s="235">
        <v>122</v>
      </c>
      <c r="C188" s="214">
        <v>100003684</v>
      </c>
      <c r="D188" s="497"/>
      <c r="E188" s="215" t="s">
        <v>270</v>
      </c>
      <c r="F188" s="216" t="s">
        <v>393</v>
      </c>
      <c r="G188" s="217" t="s">
        <v>191</v>
      </c>
      <c r="H188" s="299">
        <v>1</v>
      </c>
      <c r="I188" s="218">
        <v>916</v>
      </c>
      <c r="J188" s="219">
        <f t="shared" si="9"/>
        <v>1099.2</v>
      </c>
      <c r="K188" s="303">
        <f t="shared" si="8"/>
        <v>1099.2</v>
      </c>
      <c r="L188" s="487"/>
      <c r="M188" s="212"/>
      <c r="N188" s="220"/>
      <c r="O188" s="193">
        <f t="shared" si="10"/>
        <v>0</v>
      </c>
      <c r="P188" s="194"/>
      <c r="Q188" s="279" t="str">
        <f t="shared" si="11"/>
        <v>укажите примерную дату выкупа в стлб 16</v>
      </c>
      <c r="AX188" s="195">
        <v>1080.528</v>
      </c>
    </row>
    <row r="189" spans="1:50" ht="12.75" customHeight="1" thickBot="1" x14ac:dyDescent="0.4">
      <c r="A189" s="205">
        <v>184</v>
      </c>
      <c r="B189" s="235">
        <v>123</v>
      </c>
      <c r="C189" s="214">
        <v>100003458</v>
      </c>
      <c r="D189" s="497"/>
      <c r="E189" s="215" t="s">
        <v>270</v>
      </c>
      <c r="F189" s="216" t="s">
        <v>394</v>
      </c>
      <c r="G189" s="217" t="s">
        <v>191</v>
      </c>
      <c r="H189" s="299">
        <v>1</v>
      </c>
      <c r="I189" s="218">
        <v>889</v>
      </c>
      <c r="J189" s="219">
        <f t="shared" si="9"/>
        <v>1066.8</v>
      </c>
      <c r="K189" s="303">
        <f t="shared" si="8"/>
        <v>1066.8</v>
      </c>
      <c r="L189" s="487"/>
      <c r="M189" s="248"/>
      <c r="N189" s="249"/>
      <c r="O189" s="193">
        <f t="shared" si="10"/>
        <v>0</v>
      </c>
      <c r="P189" s="194"/>
      <c r="Q189" s="279" t="str">
        <f t="shared" si="11"/>
        <v>укажите примерную дату выкупа в стлб 16</v>
      </c>
      <c r="AX189" s="195">
        <v>1048.2479999999998</v>
      </c>
    </row>
    <row r="190" spans="1:50" ht="12.75" customHeight="1" thickBot="1" x14ac:dyDescent="0.4">
      <c r="A190" s="205">
        <v>185</v>
      </c>
      <c r="B190" s="235">
        <v>124</v>
      </c>
      <c r="C190" s="214">
        <v>100003567</v>
      </c>
      <c r="D190" s="497"/>
      <c r="E190" s="215" t="s">
        <v>270</v>
      </c>
      <c r="F190" s="216" t="s">
        <v>395</v>
      </c>
      <c r="G190" s="217" t="s">
        <v>191</v>
      </c>
      <c r="H190" s="299">
        <v>1</v>
      </c>
      <c r="I190" s="218">
        <v>855</v>
      </c>
      <c r="J190" s="219">
        <f t="shared" si="9"/>
        <v>1026</v>
      </c>
      <c r="K190" s="303">
        <f t="shared" si="8"/>
        <v>1026</v>
      </c>
      <c r="L190" s="487"/>
      <c r="M190" s="212"/>
      <c r="N190" s="220"/>
      <c r="O190" s="193">
        <f t="shared" si="10"/>
        <v>0</v>
      </c>
      <c r="P190" s="194"/>
      <c r="Q190" s="279" t="str">
        <f t="shared" si="11"/>
        <v>укажите примерную дату выкупа в стлб 16</v>
      </c>
      <c r="AX190" s="195">
        <v>1008.1079999999999</v>
      </c>
    </row>
    <row r="191" spans="1:50" ht="12.75" customHeight="1" thickBot="1" x14ac:dyDescent="0.4">
      <c r="A191" s="205">
        <v>186</v>
      </c>
      <c r="B191" s="235">
        <v>125</v>
      </c>
      <c r="C191" s="214">
        <v>100003016</v>
      </c>
      <c r="D191" s="497"/>
      <c r="E191" s="215" t="s">
        <v>270</v>
      </c>
      <c r="F191" s="216" t="s">
        <v>396</v>
      </c>
      <c r="G191" s="217" t="s">
        <v>191</v>
      </c>
      <c r="H191" s="299">
        <v>2</v>
      </c>
      <c r="I191" s="218">
        <v>382</v>
      </c>
      <c r="J191" s="219">
        <f t="shared" si="9"/>
        <v>458.4</v>
      </c>
      <c r="K191" s="303">
        <f t="shared" si="8"/>
        <v>916.8</v>
      </c>
      <c r="L191" s="487"/>
      <c r="M191" s="212"/>
      <c r="N191" s="220"/>
      <c r="O191" s="193">
        <f t="shared" si="10"/>
        <v>0</v>
      </c>
      <c r="P191" s="194"/>
      <c r="Q191" s="279" t="str">
        <f t="shared" si="11"/>
        <v>укажите примерную дату выкупа в стлб 16</v>
      </c>
      <c r="AX191" s="195">
        <v>900</v>
      </c>
    </row>
    <row r="192" spans="1:50" ht="12.75" customHeight="1" thickBot="1" x14ac:dyDescent="0.4">
      <c r="A192" s="205">
        <v>187</v>
      </c>
      <c r="B192" s="235">
        <v>126</v>
      </c>
      <c r="C192" s="214">
        <v>100003858</v>
      </c>
      <c r="D192" s="497"/>
      <c r="E192" s="215" t="s">
        <v>270</v>
      </c>
      <c r="F192" s="216" t="s">
        <v>397</v>
      </c>
      <c r="G192" s="217" t="s">
        <v>191</v>
      </c>
      <c r="H192" s="299">
        <v>1</v>
      </c>
      <c r="I192" s="218">
        <v>759</v>
      </c>
      <c r="J192" s="219">
        <f t="shared" si="9"/>
        <v>910.8</v>
      </c>
      <c r="K192" s="303">
        <f t="shared" si="8"/>
        <v>910.8</v>
      </c>
      <c r="L192" s="487"/>
      <c r="M192" s="212"/>
      <c r="N192" s="220"/>
      <c r="O192" s="193">
        <f t="shared" si="10"/>
        <v>0</v>
      </c>
      <c r="P192" s="194"/>
      <c r="Q192" s="279" t="str">
        <f t="shared" si="11"/>
        <v>укажите примерную дату выкупа в стлб 16</v>
      </c>
      <c r="AX192" s="195">
        <v>895.06799999999998</v>
      </c>
    </row>
    <row r="193" spans="1:50" ht="12.75" customHeight="1" thickBot="1" x14ac:dyDescent="0.4">
      <c r="A193" s="205">
        <v>188</v>
      </c>
      <c r="B193" s="235">
        <v>127</v>
      </c>
      <c r="C193" s="214">
        <v>100003096</v>
      </c>
      <c r="D193" s="497"/>
      <c r="E193" s="215" t="s">
        <v>270</v>
      </c>
      <c r="F193" s="216" t="s">
        <v>398</v>
      </c>
      <c r="G193" s="217" t="s">
        <v>191</v>
      </c>
      <c r="H193" s="299">
        <v>20</v>
      </c>
      <c r="I193" s="218">
        <v>37</v>
      </c>
      <c r="J193" s="219">
        <f t="shared" si="9"/>
        <v>44.4</v>
      </c>
      <c r="K193" s="303">
        <f t="shared" si="8"/>
        <v>888</v>
      </c>
      <c r="L193" s="487"/>
      <c r="M193" s="212"/>
      <c r="N193" s="220"/>
      <c r="O193" s="193">
        <f t="shared" si="10"/>
        <v>0</v>
      </c>
      <c r="P193" s="194"/>
      <c r="Q193" s="279" t="str">
        <f t="shared" si="11"/>
        <v>укажите примерную дату выкупа в стлб 16</v>
      </c>
      <c r="AX193" s="195">
        <v>864</v>
      </c>
    </row>
    <row r="194" spans="1:50" ht="12.75" customHeight="1" thickBot="1" x14ac:dyDescent="0.4">
      <c r="A194" s="205">
        <v>189</v>
      </c>
      <c r="B194" s="235">
        <v>128</v>
      </c>
      <c r="C194" s="214">
        <v>100003646</v>
      </c>
      <c r="D194" s="497"/>
      <c r="E194" s="215" t="s">
        <v>270</v>
      </c>
      <c r="F194" s="216" t="s">
        <v>399</v>
      </c>
      <c r="G194" s="217" t="s">
        <v>191</v>
      </c>
      <c r="H194" s="299">
        <v>1</v>
      </c>
      <c r="I194" s="218">
        <v>721</v>
      </c>
      <c r="J194" s="219">
        <f t="shared" si="9"/>
        <v>865.19999999999993</v>
      </c>
      <c r="K194" s="303">
        <f t="shared" si="8"/>
        <v>865.19999999999993</v>
      </c>
      <c r="L194" s="487"/>
      <c r="M194" s="212"/>
      <c r="N194" s="220"/>
      <c r="O194" s="193">
        <f t="shared" si="10"/>
        <v>0</v>
      </c>
      <c r="P194" s="194"/>
      <c r="Q194" s="279" t="str">
        <f t="shared" si="11"/>
        <v>укажите примерную дату выкупа в стлб 16</v>
      </c>
      <c r="AX194" s="195">
        <v>850.66800000000001</v>
      </c>
    </row>
    <row r="195" spans="1:50" ht="12.75" customHeight="1" thickBot="1" x14ac:dyDescent="0.4">
      <c r="A195" s="205">
        <v>190</v>
      </c>
      <c r="B195" s="235">
        <v>129</v>
      </c>
      <c r="C195" s="214">
        <v>100003086</v>
      </c>
      <c r="D195" s="497"/>
      <c r="E195" s="215" t="s">
        <v>270</v>
      </c>
      <c r="F195" s="216" t="s">
        <v>400</v>
      </c>
      <c r="G195" s="217" t="s">
        <v>191</v>
      </c>
      <c r="H195" s="299">
        <v>2</v>
      </c>
      <c r="I195" s="218">
        <v>350</v>
      </c>
      <c r="J195" s="219">
        <f t="shared" si="9"/>
        <v>420</v>
      </c>
      <c r="K195" s="303">
        <f t="shared" si="8"/>
        <v>840</v>
      </c>
      <c r="L195" s="487"/>
      <c r="M195" s="212"/>
      <c r="N195" s="220"/>
      <c r="O195" s="193">
        <f t="shared" si="10"/>
        <v>0</v>
      </c>
      <c r="P195" s="194"/>
      <c r="Q195" s="279" t="str">
        <f t="shared" si="11"/>
        <v>укажите примерную дату выкупа в стлб 16</v>
      </c>
      <c r="AX195" s="195">
        <v>823.66800000000001</v>
      </c>
    </row>
    <row r="196" spans="1:50" ht="12.75" customHeight="1" thickBot="1" x14ac:dyDescent="0.4">
      <c r="A196" s="205">
        <v>191</v>
      </c>
      <c r="B196" s="235">
        <v>130</v>
      </c>
      <c r="C196" s="214">
        <v>100003060</v>
      </c>
      <c r="D196" s="497"/>
      <c r="E196" s="215" t="s">
        <v>270</v>
      </c>
      <c r="F196" s="216" t="s">
        <v>401</v>
      </c>
      <c r="G196" s="217" t="s">
        <v>191</v>
      </c>
      <c r="H196" s="299">
        <v>1</v>
      </c>
      <c r="I196" s="218">
        <v>687</v>
      </c>
      <c r="J196" s="219">
        <f t="shared" si="9"/>
        <v>824.4</v>
      </c>
      <c r="K196" s="303">
        <f t="shared" si="8"/>
        <v>824.4</v>
      </c>
      <c r="L196" s="487"/>
      <c r="M196" s="212"/>
      <c r="N196" s="220"/>
      <c r="O196" s="193">
        <f t="shared" si="10"/>
        <v>0</v>
      </c>
      <c r="P196" s="194"/>
      <c r="Q196" s="279" t="str">
        <f t="shared" si="11"/>
        <v>укажите примерную дату выкупа в стлб 16</v>
      </c>
      <c r="AX196" s="195">
        <v>810.82800000000009</v>
      </c>
    </row>
    <row r="197" spans="1:50" ht="12.75" customHeight="1" thickBot="1" x14ac:dyDescent="0.4">
      <c r="A197" s="205">
        <v>192</v>
      </c>
      <c r="B197" s="235">
        <v>131</v>
      </c>
      <c r="C197" s="214">
        <v>100003711</v>
      </c>
      <c r="D197" s="497"/>
      <c r="E197" s="215" t="s">
        <v>270</v>
      </c>
      <c r="F197" s="216" t="s">
        <v>402</v>
      </c>
      <c r="G197" s="217" t="s">
        <v>191</v>
      </c>
      <c r="H197" s="299">
        <v>2</v>
      </c>
      <c r="I197" s="218">
        <v>332</v>
      </c>
      <c r="J197" s="219">
        <f t="shared" si="9"/>
        <v>398.4</v>
      </c>
      <c r="K197" s="303">
        <f t="shared" si="8"/>
        <v>796.8</v>
      </c>
      <c r="L197" s="487"/>
      <c r="M197" s="248"/>
      <c r="N197" s="249"/>
      <c r="O197" s="193">
        <f t="shared" si="10"/>
        <v>0</v>
      </c>
      <c r="P197" s="194"/>
      <c r="Q197" s="279" t="str">
        <f t="shared" si="11"/>
        <v>укажите примерную дату выкупа в стлб 16</v>
      </c>
      <c r="AX197" s="195">
        <v>783.04799999999989</v>
      </c>
    </row>
    <row r="198" spans="1:50" ht="12.75" customHeight="1" thickBot="1" x14ac:dyDescent="0.4">
      <c r="A198" s="205">
        <v>193</v>
      </c>
      <c r="B198" s="235">
        <v>132</v>
      </c>
      <c r="C198" s="214">
        <v>100002624</v>
      </c>
      <c r="D198" s="497"/>
      <c r="E198" s="215" t="s">
        <v>270</v>
      </c>
      <c r="F198" s="216" t="s">
        <v>403</v>
      </c>
      <c r="G198" s="217" t="s">
        <v>191</v>
      </c>
      <c r="H198" s="299">
        <v>1</v>
      </c>
      <c r="I198" s="218">
        <v>638</v>
      </c>
      <c r="J198" s="219">
        <f t="shared" si="9"/>
        <v>765.6</v>
      </c>
      <c r="K198" s="303">
        <f t="shared" ref="K198:K261" si="12">J198*H198</f>
        <v>765.6</v>
      </c>
      <c r="L198" s="487"/>
      <c r="M198" s="212"/>
      <c r="N198" s="220"/>
      <c r="O198" s="193">
        <f t="shared" si="10"/>
        <v>0</v>
      </c>
      <c r="P198" s="194"/>
      <c r="Q198" s="279" t="str">
        <f t="shared" si="11"/>
        <v>укажите примерную дату выкупа в стлб 16</v>
      </c>
      <c r="AX198" s="195">
        <v>752.54399999999998</v>
      </c>
    </row>
    <row r="199" spans="1:50" ht="12.75" customHeight="1" thickBot="1" x14ac:dyDescent="0.4">
      <c r="A199" s="205">
        <v>194</v>
      </c>
      <c r="B199" s="235">
        <v>133</v>
      </c>
      <c r="C199" s="214">
        <v>100003866</v>
      </c>
      <c r="D199" s="497"/>
      <c r="E199" s="215" t="s">
        <v>270</v>
      </c>
      <c r="F199" s="216" t="s">
        <v>404</v>
      </c>
      <c r="G199" s="217" t="s">
        <v>191</v>
      </c>
      <c r="H199" s="299">
        <v>3</v>
      </c>
      <c r="I199" s="218">
        <v>170</v>
      </c>
      <c r="J199" s="219">
        <f t="shared" ref="J199:J262" si="13">I199*1.2</f>
        <v>204</v>
      </c>
      <c r="K199" s="303">
        <f t="shared" si="12"/>
        <v>612</v>
      </c>
      <c r="L199" s="487"/>
      <c r="M199" s="212"/>
      <c r="N199" s="220"/>
      <c r="O199" s="193">
        <f t="shared" ref="O199:O262" si="14">K199*N199</f>
        <v>0</v>
      </c>
      <c r="P199" s="194"/>
      <c r="Q199" s="279" t="str">
        <f t="shared" ref="Q199:Q262" si="15">IF(N199&gt;H199,"П Е Р Е Б О Р -  см.сколько осталось на складе стлб 8","укажите примерную дату выкупа в стлб 16")</f>
        <v>укажите примерную дату выкупа в стлб 16</v>
      </c>
      <c r="AX199" s="195">
        <v>601.19999999999993</v>
      </c>
    </row>
    <row r="200" spans="1:50" ht="12.75" customHeight="1" thickBot="1" x14ac:dyDescent="0.4">
      <c r="A200" s="205">
        <v>195</v>
      </c>
      <c r="B200" s="235">
        <v>134</v>
      </c>
      <c r="C200" s="214">
        <v>100002553</v>
      </c>
      <c r="D200" s="497"/>
      <c r="E200" s="215" t="s">
        <v>270</v>
      </c>
      <c r="F200" s="216" t="s">
        <v>405</v>
      </c>
      <c r="G200" s="217" t="s">
        <v>191</v>
      </c>
      <c r="H200" s="299">
        <v>5</v>
      </c>
      <c r="I200" s="218">
        <v>96</v>
      </c>
      <c r="J200" s="219">
        <f t="shared" si="13"/>
        <v>115.19999999999999</v>
      </c>
      <c r="K200" s="303">
        <f t="shared" si="12"/>
        <v>576</v>
      </c>
      <c r="L200" s="487"/>
      <c r="M200" s="212"/>
      <c r="N200" s="220"/>
      <c r="O200" s="193">
        <f t="shared" si="14"/>
        <v>0</v>
      </c>
      <c r="P200" s="194"/>
      <c r="Q200" s="279" t="str">
        <f t="shared" si="15"/>
        <v>укажите примерную дату выкупа в стлб 16</v>
      </c>
      <c r="AX200" s="195">
        <v>565.93200000000002</v>
      </c>
    </row>
    <row r="201" spans="1:50" ht="12.75" customHeight="1" thickBot="1" x14ac:dyDescent="0.4">
      <c r="A201" s="205">
        <v>196</v>
      </c>
      <c r="B201" s="235">
        <v>135</v>
      </c>
      <c r="C201" s="214">
        <v>100003386</v>
      </c>
      <c r="D201" s="497"/>
      <c r="E201" s="215" t="s">
        <v>270</v>
      </c>
      <c r="F201" s="216" t="s">
        <v>406</v>
      </c>
      <c r="G201" s="217" t="s">
        <v>191</v>
      </c>
      <c r="H201" s="299">
        <v>2</v>
      </c>
      <c r="I201" s="218">
        <v>237</v>
      </c>
      <c r="J201" s="219">
        <f t="shared" si="13"/>
        <v>284.39999999999998</v>
      </c>
      <c r="K201" s="303">
        <f t="shared" si="12"/>
        <v>568.79999999999995</v>
      </c>
      <c r="L201" s="487"/>
      <c r="M201" s="212"/>
      <c r="N201" s="220"/>
      <c r="O201" s="193">
        <f t="shared" si="14"/>
        <v>0</v>
      </c>
      <c r="P201" s="194"/>
      <c r="Q201" s="279" t="str">
        <f t="shared" si="15"/>
        <v>укажите примерную дату выкупа в стлб 16</v>
      </c>
      <c r="AX201" s="195">
        <v>558.17999999999995</v>
      </c>
    </row>
    <row r="202" spans="1:50" ht="12.75" customHeight="1" thickBot="1" x14ac:dyDescent="0.4">
      <c r="A202" s="205">
        <v>197</v>
      </c>
      <c r="B202" s="235">
        <v>136</v>
      </c>
      <c r="C202" s="214">
        <v>100003609</v>
      </c>
      <c r="D202" s="497"/>
      <c r="E202" s="215" t="s">
        <v>270</v>
      </c>
      <c r="F202" s="216" t="s">
        <v>407</v>
      </c>
      <c r="G202" s="217" t="s">
        <v>191</v>
      </c>
      <c r="H202" s="299">
        <v>1</v>
      </c>
      <c r="I202" s="218">
        <v>406</v>
      </c>
      <c r="J202" s="219">
        <f t="shared" si="13"/>
        <v>487.2</v>
      </c>
      <c r="K202" s="303">
        <f t="shared" si="12"/>
        <v>487.2</v>
      </c>
      <c r="L202" s="487"/>
      <c r="M202" s="212"/>
      <c r="N202" s="220"/>
      <c r="O202" s="193">
        <f t="shared" si="14"/>
        <v>0</v>
      </c>
      <c r="P202" s="194"/>
      <c r="Q202" s="279" t="str">
        <f t="shared" si="15"/>
        <v>укажите примерную дату выкупа в стлб 16</v>
      </c>
      <c r="AX202" s="195">
        <v>479.28</v>
      </c>
    </row>
    <row r="203" spans="1:50" ht="12.75" customHeight="1" thickBot="1" x14ac:dyDescent="0.4">
      <c r="A203" s="205">
        <v>198</v>
      </c>
      <c r="B203" s="235">
        <v>137</v>
      </c>
      <c r="C203" s="214">
        <v>100002591</v>
      </c>
      <c r="D203" s="497"/>
      <c r="E203" s="215" t="s">
        <v>270</v>
      </c>
      <c r="F203" s="216" t="s">
        <v>408</v>
      </c>
      <c r="G203" s="217" t="s">
        <v>191</v>
      </c>
      <c r="H203" s="299">
        <v>2</v>
      </c>
      <c r="I203" s="218">
        <v>184</v>
      </c>
      <c r="J203" s="219">
        <f t="shared" si="13"/>
        <v>220.79999999999998</v>
      </c>
      <c r="K203" s="303">
        <f t="shared" si="12"/>
        <v>441.59999999999997</v>
      </c>
      <c r="L203" s="487"/>
      <c r="M203" s="212"/>
      <c r="N203" s="220"/>
      <c r="O203" s="193">
        <f t="shared" si="14"/>
        <v>0</v>
      </c>
      <c r="P203" s="194"/>
      <c r="Q203" s="279" t="str">
        <f t="shared" si="15"/>
        <v>укажите примерную дату выкупа в стлб 16</v>
      </c>
      <c r="AX203" s="195">
        <v>432</v>
      </c>
    </row>
    <row r="204" spans="1:50" ht="12.75" customHeight="1" thickBot="1" x14ac:dyDescent="0.4">
      <c r="A204" s="205">
        <v>199</v>
      </c>
      <c r="B204" s="235">
        <v>138</v>
      </c>
      <c r="C204" s="214">
        <v>100003358</v>
      </c>
      <c r="D204" s="497"/>
      <c r="E204" s="215" t="s">
        <v>270</v>
      </c>
      <c r="F204" s="216" t="s">
        <v>409</v>
      </c>
      <c r="G204" s="217" t="s">
        <v>191</v>
      </c>
      <c r="H204" s="299">
        <v>1</v>
      </c>
      <c r="I204" s="218">
        <v>353</v>
      </c>
      <c r="J204" s="219">
        <f t="shared" si="13"/>
        <v>423.59999999999997</v>
      </c>
      <c r="K204" s="303">
        <f t="shared" si="12"/>
        <v>423.59999999999997</v>
      </c>
      <c r="L204" s="487"/>
      <c r="M204" s="212"/>
      <c r="N204" s="220"/>
      <c r="O204" s="193">
        <f t="shared" si="14"/>
        <v>0</v>
      </c>
      <c r="P204" s="194"/>
      <c r="Q204" s="279" t="str">
        <f t="shared" si="15"/>
        <v>укажите примерную дату выкупа в стлб 16</v>
      </c>
      <c r="AX204" s="195">
        <v>415.93200000000002</v>
      </c>
    </row>
    <row r="205" spans="1:50" ht="12.75" customHeight="1" thickBot="1" x14ac:dyDescent="0.4">
      <c r="A205" s="205">
        <v>200</v>
      </c>
      <c r="B205" s="235">
        <v>139</v>
      </c>
      <c r="C205" s="214">
        <v>100003252</v>
      </c>
      <c r="D205" s="497"/>
      <c r="E205" s="215" t="s">
        <v>270</v>
      </c>
      <c r="F205" s="216" t="s">
        <v>410</v>
      </c>
      <c r="G205" s="217" t="s">
        <v>191</v>
      </c>
      <c r="H205" s="299">
        <v>1</v>
      </c>
      <c r="I205" s="218">
        <v>337</v>
      </c>
      <c r="J205" s="219">
        <f t="shared" si="13"/>
        <v>404.4</v>
      </c>
      <c r="K205" s="303">
        <f t="shared" si="12"/>
        <v>404.4</v>
      </c>
      <c r="L205" s="487"/>
      <c r="M205" s="212"/>
      <c r="N205" s="220"/>
      <c r="O205" s="193">
        <f t="shared" si="14"/>
        <v>0</v>
      </c>
      <c r="P205" s="194"/>
      <c r="Q205" s="279" t="str">
        <f t="shared" si="15"/>
        <v>укажите примерную дату выкупа в стлб 16</v>
      </c>
      <c r="AX205" s="195">
        <v>397.67999999999995</v>
      </c>
    </row>
    <row r="206" spans="1:50" ht="12.75" customHeight="1" thickBot="1" x14ac:dyDescent="0.4">
      <c r="A206" s="205">
        <v>201</v>
      </c>
      <c r="B206" s="235">
        <v>140</v>
      </c>
      <c r="C206" s="214">
        <v>100003092</v>
      </c>
      <c r="D206" s="497"/>
      <c r="E206" s="215" t="s">
        <v>270</v>
      </c>
      <c r="F206" s="216" t="s">
        <v>411</v>
      </c>
      <c r="G206" s="217" t="s">
        <v>191</v>
      </c>
      <c r="H206" s="299">
        <v>1</v>
      </c>
      <c r="I206" s="218">
        <v>295</v>
      </c>
      <c r="J206" s="219">
        <f t="shared" si="13"/>
        <v>354</v>
      </c>
      <c r="K206" s="303">
        <f t="shared" si="12"/>
        <v>354</v>
      </c>
      <c r="L206" s="487"/>
      <c r="M206" s="212"/>
      <c r="N206" s="220"/>
      <c r="O206" s="193">
        <f t="shared" si="14"/>
        <v>0</v>
      </c>
      <c r="P206" s="194"/>
      <c r="Q206" s="279" t="str">
        <f t="shared" si="15"/>
        <v>укажите примерную дату выкупа в стлб 16</v>
      </c>
      <c r="AX206" s="195">
        <v>348.02399999999994</v>
      </c>
    </row>
    <row r="207" spans="1:50" ht="12.75" customHeight="1" thickBot="1" x14ac:dyDescent="0.4">
      <c r="A207" s="205">
        <v>202</v>
      </c>
      <c r="B207" s="235">
        <v>141</v>
      </c>
      <c r="C207" s="214">
        <v>100002540</v>
      </c>
      <c r="D207" s="497"/>
      <c r="E207" s="215" t="s">
        <v>270</v>
      </c>
      <c r="F207" s="216" t="s">
        <v>412</v>
      </c>
      <c r="G207" s="217" t="s">
        <v>191</v>
      </c>
      <c r="H207" s="299">
        <v>8</v>
      </c>
      <c r="I207" s="218">
        <v>36</v>
      </c>
      <c r="J207" s="219">
        <f t="shared" si="13"/>
        <v>43.199999999999996</v>
      </c>
      <c r="K207" s="303">
        <f t="shared" si="12"/>
        <v>345.59999999999997</v>
      </c>
      <c r="L207" s="487"/>
      <c r="M207" s="212"/>
      <c r="N207" s="220"/>
      <c r="O207" s="193">
        <f t="shared" si="14"/>
        <v>0</v>
      </c>
      <c r="P207" s="194"/>
      <c r="Q207" s="279" t="str">
        <f t="shared" si="15"/>
        <v>укажите примерную дату выкупа в стлб 16</v>
      </c>
      <c r="AX207" s="195">
        <v>334.488</v>
      </c>
    </row>
    <row r="208" spans="1:50" ht="12.75" customHeight="1" thickBot="1" x14ac:dyDescent="0.4">
      <c r="A208" s="205">
        <v>203</v>
      </c>
      <c r="B208" s="235">
        <v>142</v>
      </c>
      <c r="C208" s="214">
        <v>100003638</v>
      </c>
      <c r="D208" s="497"/>
      <c r="E208" s="215" t="s">
        <v>270</v>
      </c>
      <c r="F208" s="216" t="s">
        <v>413</v>
      </c>
      <c r="G208" s="217" t="s">
        <v>191</v>
      </c>
      <c r="H208" s="299">
        <v>1</v>
      </c>
      <c r="I208" s="218">
        <v>283</v>
      </c>
      <c r="J208" s="219">
        <f t="shared" si="13"/>
        <v>339.59999999999997</v>
      </c>
      <c r="K208" s="303">
        <f t="shared" si="12"/>
        <v>339.59999999999997</v>
      </c>
      <c r="L208" s="487"/>
      <c r="M208" s="212"/>
      <c r="N208" s="220"/>
      <c r="O208" s="193">
        <f t="shared" si="14"/>
        <v>0</v>
      </c>
      <c r="P208" s="194"/>
      <c r="Q208" s="279" t="str">
        <f t="shared" si="15"/>
        <v>укажите примерную дату выкупа в стлб 16</v>
      </c>
      <c r="AX208" s="195">
        <v>333.50400000000002</v>
      </c>
    </row>
    <row r="209" spans="1:50" ht="12.75" customHeight="1" thickBot="1" x14ac:dyDescent="0.4">
      <c r="A209" s="205">
        <v>204</v>
      </c>
      <c r="B209" s="235">
        <v>143</v>
      </c>
      <c r="C209" s="214">
        <v>100101799</v>
      </c>
      <c r="D209" s="497"/>
      <c r="E209" s="215" t="s">
        <v>270</v>
      </c>
      <c r="F209" s="216" t="s">
        <v>414</v>
      </c>
      <c r="G209" s="217" t="s">
        <v>191</v>
      </c>
      <c r="H209" s="299">
        <v>4</v>
      </c>
      <c r="I209" s="218">
        <v>60</v>
      </c>
      <c r="J209" s="219">
        <f t="shared" si="13"/>
        <v>72</v>
      </c>
      <c r="K209" s="303">
        <f t="shared" si="12"/>
        <v>288</v>
      </c>
      <c r="L209" s="487"/>
      <c r="M209" s="212"/>
      <c r="N209" s="220"/>
      <c r="O209" s="193">
        <f t="shared" si="14"/>
        <v>0</v>
      </c>
      <c r="P209" s="194"/>
      <c r="Q209" s="279" t="str">
        <f t="shared" si="15"/>
        <v>укажите примерную дату выкупа в стлб 16</v>
      </c>
      <c r="AX209" s="195">
        <v>284.01600000000002</v>
      </c>
    </row>
    <row r="210" spans="1:50" ht="12.75" customHeight="1" thickBot="1" x14ac:dyDescent="0.4">
      <c r="A210" s="205">
        <v>205</v>
      </c>
      <c r="B210" s="235">
        <v>144</v>
      </c>
      <c r="C210" s="214">
        <v>100003245</v>
      </c>
      <c r="D210" s="497"/>
      <c r="E210" s="215" t="s">
        <v>270</v>
      </c>
      <c r="F210" s="216" t="s">
        <v>415</v>
      </c>
      <c r="G210" s="217" t="s">
        <v>191</v>
      </c>
      <c r="H210" s="299">
        <v>10</v>
      </c>
      <c r="I210" s="218">
        <v>21</v>
      </c>
      <c r="J210" s="219">
        <f t="shared" si="13"/>
        <v>25.2</v>
      </c>
      <c r="K210" s="303">
        <f t="shared" si="12"/>
        <v>252</v>
      </c>
      <c r="L210" s="487"/>
      <c r="M210" s="212"/>
      <c r="N210" s="220"/>
      <c r="O210" s="193">
        <f t="shared" si="14"/>
        <v>0</v>
      </c>
      <c r="P210" s="194"/>
      <c r="Q210" s="279" t="str">
        <f t="shared" si="15"/>
        <v>укажите примерную дату выкупа в стлб 16</v>
      </c>
      <c r="AX210" s="195">
        <v>242.54399999999998</v>
      </c>
    </row>
    <row r="211" spans="1:50" ht="12.75" customHeight="1" thickBot="1" x14ac:dyDescent="0.4">
      <c r="A211" s="205">
        <v>206</v>
      </c>
      <c r="B211" s="235">
        <v>145</v>
      </c>
      <c r="C211" s="214">
        <v>100005575</v>
      </c>
      <c r="D211" s="497"/>
      <c r="E211" s="215" t="s">
        <v>270</v>
      </c>
      <c r="F211" s="216" t="s">
        <v>416</v>
      </c>
      <c r="G211" s="217" t="s">
        <v>191</v>
      </c>
      <c r="H211" s="299">
        <v>2</v>
      </c>
      <c r="I211" s="218">
        <v>97</v>
      </c>
      <c r="J211" s="219">
        <f t="shared" si="13"/>
        <v>116.39999999999999</v>
      </c>
      <c r="K211" s="303">
        <f t="shared" si="12"/>
        <v>232.79999999999998</v>
      </c>
      <c r="L211" s="487"/>
      <c r="M211" s="212"/>
      <c r="N211" s="220"/>
      <c r="O211" s="193">
        <f t="shared" si="14"/>
        <v>0</v>
      </c>
      <c r="P211" s="194"/>
      <c r="Q211" s="279" t="str">
        <f t="shared" si="15"/>
        <v>укажите примерную дату выкупа в стлб 16</v>
      </c>
      <c r="AX211" s="195">
        <v>226.79999999999998</v>
      </c>
    </row>
    <row r="212" spans="1:50" ht="12.75" customHeight="1" thickBot="1" x14ac:dyDescent="0.4">
      <c r="A212" s="205">
        <v>207</v>
      </c>
      <c r="B212" s="235">
        <v>146</v>
      </c>
      <c r="C212" s="214">
        <v>100002622</v>
      </c>
      <c r="D212" s="497"/>
      <c r="E212" s="215" t="s">
        <v>270</v>
      </c>
      <c r="F212" s="216" t="s">
        <v>417</v>
      </c>
      <c r="G212" s="217" t="s">
        <v>191</v>
      </c>
      <c r="H212" s="299">
        <v>2</v>
      </c>
      <c r="I212" s="218">
        <v>96</v>
      </c>
      <c r="J212" s="219">
        <f t="shared" si="13"/>
        <v>115.19999999999999</v>
      </c>
      <c r="K212" s="303">
        <f t="shared" si="12"/>
        <v>230.39999999999998</v>
      </c>
      <c r="L212" s="487"/>
      <c r="M212" s="212"/>
      <c r="N212" s="220"/>
      <c r="O212" s="193">
        <f t="shared" si="14"/>
        <v>0</v>
      </c>
      <c r="P212" s="194"/>
      <c r="Q212" s="279" t="str">
        <f t="shared" si="15"/>
        <v>укажите примерную дату выкупа в стлб 16</v>
      </c>
      <c r="AX212" s="195">
        <v>225.6</v>
      </c>
    </row>
    <row r="213" spans="1:50" ht="12.75" customHeight="1" thickBot="1" x14ac:dyDescent="0.4">
      <c r="A213" s="205">
        <v>208</v>
      </c>
      <c r="B213" s="235">
        <v>147</v>
      </c>
      <c r="C213" s="214">
        <v>100003178</v>
      </c>
      <c r="D213" s="497"/>
      <c r="E213" s="215" t="s">
        <v>270</v>
      </c>
      <c r="F213" s="216" t="s">
        <v>418</v>
      </c>
      <c r="G213" s="217" t="s">
        <v>191</v>
      </c>
      <c r="H213" s="299">
        <v>2</v>
      </c>
      <c r="I213" s="218">
        <v>75</v>
      </c>
      <c r="J213" s="219">
        <f t="shared" si="13"/>
        <v>90</v>
      </c>
      <c r="K213" s="303">
        <f t="shared" si="12"/>
        <v>180</v>
      </c>
      <c r="L213" s="487"/>
      <c r="M213" s="212"/>
      <c r="N213" s="220"/>
      <c r="O213" s="193">
        <f t="shared" si="14"/>
        <v>0</v>
      </c>
      <c r="P213" s="194"/>
      <c r="Q213" s="279" t="str">
        <f t="shared" si="15"/>
        <v>укажите примерную дату выкупа в стлб 16</v>
      </c>
      <c r="AX213" s="195">
        <v>174.96</v>
      </c>
    </row>
    <row r="214" spans="1:50" ht="12.75" customHeight="1" thickBot="1" x14ac:dyDescent="0.4">
      <c r="A214" s="205">
        <v>209</v>
      </c>
      <c r="B214" s="235">
        <v>148</v>
      </c>
      <c r="C214" s="214">
        <v>100003200</v>
      </c>
      <c r="D214" s="497"/>
      <c r="E214" s="215" t="s">
        <v>270</v>
      </c>
      <c r="F214" s="216" t="s">
        <v>419</v>
      </c>
      <c r="G214" s="217" t="s">
        <v>191</v>
      </c>
      <c r="H214" s="299">
        <v>3</v>
      </c>
      <c r="I214" s="218">
        <v>39</v>
      </c>
      <c r="J214" s="219">
        <f t="shared" si="13"/>
        <v>46.8</v>
      </c>
      <c r="K214" s="303">
        <f t="shared" si="12"/>
        <v>140.39999999999998</v>
      </c>
      <c r="L214" s="487"/>
      <c r="M214" s="212"/>
      <c r="N214" s="220"/>
      <c r="O214" s="193">
        <f t="shared" si="14"/>
        <v>0</v>
      </c>
      <c r="P214" s="194"/>
      <c r="Q214" s="279" t="str">
        <f t="shared" si="15"/>
        <v>укажите примерную дату выкупа в стлб 16</v>
      </c>
      <c r="AX214" s="195">
        <v>135</v>
      </c>
    </row>
    <row r="215" spans="1:50" ht="12.75" customHeight="1" thickBot="1" x14ac:dyDescent="0.4">
      <c r="A215" s="205">
        <v>210</v>
      </c>
      <c r="B215" s="235">
        <v>149</v>
      </c>
      <c r="C215" s="214">
        <v>100003751</v>
      </c>
      <c r="D215" s="497"/>
      <c r="E215" s="215" t="s">
        <v>270</v>
      </c>
      <c r="F215" s="216" t="s">
        <v>420</v>
      </c>
      <c r="G215" s="217" t="s">
        <v>191</v>
      </c>
      <c r="H215" s="299">
        <v>3</v>
      </c>
      <c r="I215" s="218">
        <v>15</v>
      </c>
      <c r="J215" s="219">
        <f t="shared" si="13"/>
        <v>18</v>
      </c>
      <c r="K215" s="303">
        <f t="shared" si="12"/>
        <v>54</v>
      </c>
      <c r="L215" s="487"/>
      <c r="M215" s="212"/>
      <c r="N215" s="220"/>
      <c r="O215" s="193">
        <f t="shared" si="14"/>
        <v>0</v>
      </c>
      <c r="P215" s="194"/>
      <c r="Q215" s="279" t="str">
        <f t="shared" si="15"/>
        <v>укажите примерную дату выкупа в стлб 16</v>
      </c>
      <c r="AX215" s="195">
        <v>51.936</v>
      </c>
    </row>
    <row r="216" spans="1:50" ht="12.75" customHeight="1" thickBot="1" x14ac:dyDescent="0.4">
      <c r="A216" s="205">
        <v>211</v>
      </c>
      <c r="B216" s="235">
        <v>150</v>
      </c>
      <c r="C216" s="214">
        <v>100003546</v>
      </c>
      <c r="D216" s="497"/>
      <c r="E216" s="215" t="s">
        <v>270</v>
      </c>
      <c r="F216" s="216" t="s">
        <v>421</v>
      </c>
      <c r="G216" s="217" t="s">
        <v>191</v>
      </c>
      <c r="H216" s="299">
        <v>2</v>
      </c>
      <c r="I216" s="218">
        <v>14</v>
      </c>
      <c r="J216" s="219">
        <f t="shared" si="13"/>
        <v>16.8</v>
      </c>
      <c r="K216" s="303">
        <f t="shared" si="12"/>
        <v>33.6</v>
      </c>
      <c r="L216" s="487"/>
      <c r="M216" s="212"/>
      <c r="N216" s="220"/>
      <c r="O216" s="193">
        <f t="shared" si="14"/>
        <v>0</v>
      </c>
      <c r="P216" s="194"/>
      <c r="Q216" s="279" t="str">
        <f t="shared" si="15"/>
        <v>укажите примерную дату выкупа в стлб 16</v>
      </c>
      <c r="AX216" s="195">
        <v>31.212</v>
      </c>
    </row>
    <row r="217" spans="1:50" ht="12.75" customHeight="1" thickBot="1" x14ac:dyDescent="0.4">
      <c r="A217" s="205">
        <v>212</v>
      </c>
      <c r="B217" s="235">
        <v>151</v>
      </c>
      <c r="C217" s="214">
        <v>100003075</v>
      </c>
      <c r="D217" s="497"/>
      <c r="E217" s="215" t="s">
        <v>270</v>
      </c>
      <c r="F217" s="216" t="s">
        <v>422</v>
      </c>
      <c r="G217" s="217" t="s">
        <v>191</v>
      </c>
      <c r="H217" s="286">
        <v>43</v>
      </c>
      <c r="I217" s="218">
        <v>2</v>
      </c>
      <c r="J217" s="219">
        <f t="shared" si="13"/>
        <v>2.4</v>
      </c>
      <c r="K217" s="295">
        <f t="shared" si="12"/>
        <v>103.2</v>
      </c>
      <c r="L217" s="487"/>
      <c r="M217" s="212"/>
      <c r="N217" s="220"/>
      <c r="O217" s="193">
        <f t="shared" si="14"/>
        <v>0</v>
      </c>
      <c r="P217" s="194"/>
      <c r="Q217" s="279" t="str">
        <f t="shared" si="15"/>
        <v>укажите примерную дату выкупа в стлб 16</v>
      </c>
      <c r="AX217" s="195">
        <v>51.6</v>
      </c>
    </row>
    <row r="218" spans="1:50" ht="12.75" customHeight="1" thickBot="1" x14ac:dyDescent="0.4">
      <c r="A218" s="205">
        <v>213</v>
      </c>
      <c r="B218" s="235">
        <v>152</v>
      </c>
      <c r="C218" s="214">
        <v>100003275</v>
      </c>
      <c r="D218" s="497"/>
      <c r="E218" s="215" t="s">
        <v>270</v>
      </c>
      <c r="F218" s="216" t="s">
        <v>423</v>
      </c>
      <c r="G218" s="217" t="s">
        <v>191</v>
      </c>
      <c r="H218" s="286">
        <v>4</v>
      </c>
      <c r="I218" s="218">
        <v>23</v>
      </c>
      <c r="J218" s="219">
        <f t="shared" si="13"/>
        <v>27.599999999999998</v>
      </c>
      <c r="K218" s="295">
        <f t="shared" si="12"/>
        <v>110.39999999999999</v>
      </c>
      <c r="L218" s="487"/>
      <c r="M218" s="212"/>
      <c r="N218" s="220"/>
      <c r="O218" s="193">
        <f t="shared" si="14"/>
        <v>0</v>
      </c>
      <c r="P218" s="194"/>
      <c r="Q218" s="279" t="str">
        <f t="shared" si="15"/>
        <v>укажите примерную дату выкупа в стлб 16</v>
      </c>
      <c r="AX218" s="195">
        <v>106.092</v>
      </c>
    </row>
    <row r="219" spans="1:50" ht="12.75" customHeight="1" thickBot="1" x14ac:dyDescent="0.4">
      <c r="A219" s="205">
        <v>214</v>
      </c>
      <c r="B219" s="235">
        <v>153</v>
      </c>
      <c r="C219" s="214">
        <v>100003286</v>
      </c>
      <c r="D219" s="497"/>
      <c r="E219" s="215" t="s">
        <v>270</v>
      </c>
      <c r="F219" s="216" t="s">
        <v>424</v>
      </c>
      <c r="G219" s="217" t="s">
        <v>191</v>
      </c>
      <c r="H219" s="286">
        <v>5</v>
      </c>
      <c r="I219" s="218">
        <v>325</v>
      </c>
      <c r="J219" s="219">
        <f t="shared" si="13"/>
        <v>390</v>
      </c>
      <c r="K219" s="295">
        <f t="shared" si="12"/>
        <v>1950</v>
      </c>
      <c r="L219" s="487"/>
      <c r="M219" s="212"/>
      <c r="N219" s="220"/>
      <c r="O219" s="193">
        <f t="shared" si="14"/>
        <v>0</v>
      </c>
      <c r="P219" s="194"/>
      <c r="Q219" s="279" t="str">
        <f t="shared" si="15"/>
        <v>укажите примерную дату выкупа в стлб 16</v>
      </c>
      <c r="AX219" s="195">
        <v>1914.6119999999999</v>
      </c>
    </row>
    <row r="220" spans="1:50" ht="12.75" customHeight="1" thickBot="1" x14ac:dyDescent="0.4">
      <c r="A220" s="205">
        <v>215</v>
      </c>
      <c r="B220" s="235">
        <v>154</v>
      </c>
      <c r="C220" s="214">
        <v>100003289</v>
      </c>
      <c r="D220" s="497"/>
      <c r="E220" s="215" t="s">
        <v>270</v>
      </c>
      <c r="F220" s="216" t="s">
        <v>425</v>
      </c>
      <c r="G220" s="217" t="s">
        <v>191</v>
      </c>
      <c r="H220" s="286">
        <v>1</v>
      </c>
      <c r="I220" s="218">
        <v>1417</v>
      </c>
      <c r="J220" s="219">
        <f t="shared" si="13"/>
        <v>1700.3999999999999</v>
      </c>
      <c r="K220" s="295">
        <f t="shared" si="12"/>
        <v>1700.3999999999999</v>
      </c>
      <c r="L220" s="487"/>
      <c r="M220" s="212"/>
      <c r="N220" s="220"/>
      <c r="O220" s="193">
        <f t="shared" si="14"/>
        <v>0</v>
      </c>
      <c r="P220" s="194"/>
      <c r="Q220" s="279" t="str">
        <f t="shared" si="15"/>
        <v>укажите примерную дату выкупа в стлб 16</v>
      </c>
      <c r="AX220" s="195">
        <v>1671.7199999999998</v>
      </c>
    </row>
    <row r="221" spans="1:50" ht="12.75" customHeight="1" thickBot="1" x14ac:dyDescent="0.4">
      <c r="A221" s="205">
        <v>216</v>
      </c>
      <c r="B221" s="235">
        <v>155</v>
      </c>
      <c r="C221" s="214">
        <v>100003306</v>
      </c>
      <c r="D221" s="497"/>
      <c r="E221" s="215" t="s">
        <v>270</v>
      </c>
      <c r="F221" s="216" t="s">
        <v>426</v>
      </c>
      <c r="G221" s="217" t="s">
        <v>191</v>
      </c>
      <c r="H221" s="286">
        <v>1</v>
      </c>
      <c r="I221" s="218">
        <v>2479</v>
      </c>
      <c r="J221" s="219">
        <f t="shared" si="13"/>
        <v>2974.7999999999997</v>
      </c>
      <c r="K221" s="295">
        <f t="shared" si="12"/>
        <v>2974.7999999999997</v>
      </c>
      <c r="L221" s="487"/>
      <c r="M221" s="212"/>
      <c r="N221" s="220"/>
      <c r="O221" s="193">
        <f t="shared" si="14"/>
        <v>0</v>
      </c>
      <c r="P221" s="194"/>
      <c r="Q221" s="279" t="str">
        <f t="shared" si="15"/>
        <v>укажите примерную дату выкупа в стлб 16</v>
      </c>
      <c r="AX221" s="195">
        <v>2924.808</v>
      </c>
    </row>
    <row r="222" spans="1:50" ht="12.75" customHeight="1" thickBot="1" x14ac:dyDescent="0.4">
      <c r="A222" s="205">
        <v>217</v>
      </c>
      <c r="B222" s="235">
        <v>156</v>
      </c>
      <c r="C222" s="214">
        <v>100003326</v>
      </c>
      <c r="D222" s="497"/>
      <c r="E222" s="215" t="s">
        <v>270</v>
      </c>
      <c r="F222" s="216" t="s">
        <v>427</v>
      </c>
      <c r="G222" s="217" t="s">
        <v>191</v>
      </c>
      <c r="H222" s="286">
        <v>2</v>
      </c>
      <c r="I222" s="218">
        <v>275</v>
      </c>
      <c r="J222" s="219">
        <f t="shared" si="13"/>
        <v>330</v>
      </c>
      <c r="K222" s="295">
        <f t="shared" si="12"/>
        <v>660</v>
      </c>
      <c r="L222" s="487"/>
      <c r="M222" s="212"/>
      <c r="N222" s="220"/>
      <c r="O222" s="193">
        <f t="shared" si="14"/>
        <v>0</v>
      </c>
      <c r="P222" s="194"/>
      <c r="Q222" s="279" t="str">
        <f t="shared" si="15"/>
        <v>укажите примерную дату выкупа в стлб 16</v>
      </c>
      <c r="AX222" s="195">
        <v>648.82800000000009</v>
      </c>
    </row>
    <row r="223" spans="1:50" ht="12.75" customHeight="1" thickBot="1" x14ac:dyDescent="0.4">
      <c r="A223" s="205">
        <v>218</v>
      </c>
      <c r="B223" s="235">
        <v>157</v>
      </c>
      <c r="C223" s="214">
        <v>100003422</v>
      </c>
      <c r="D223" s="497"/>
      <c r="E223" s="215" t="s">
        <v>270</v>
      </c>
      <c r="F223" s="216" t="s">
        <v>428</v>
      </c>
      <c r="G223" s="217" t="s">
        <v>191</v>
      </c>
      <c r="H223" s="286">
        <v>1</v>
      </c>
      <c r="I223" s="218">
        <v>2270</v>
      </c>
      <c r="J223" s="219">
        <f t="shared" si="13"/>
        <v>2724</v>
      </c>
      <c r="K223" s="295">
        <f t="shared" si="12"/>
        <v>2724</v>
      </c>
      <c r="L223" s="487"/>
      <c r="M223" s="212"/>
      <c r="N223" s="220"/>
      <c r="O223" s="193">
        <f t="shared" si="14"/>
        <v>0</v>
      </c>
      <c r="P223" s="194"/>
      <c r="Q223" s="279" t="str">
        <f t="shared" si="15"/>
        <v>укажите примерную дату выкупа в стлб 16</v>
      </c>
      <c r="AX223" s="195">
        <v>2679.3240000000001</v>
      </c>
    </row>
    <row r="224" spans="1:50" ht="12.75" customHeight="1" thickBot="1" x14ac:dyDescent="0.4">
      <c r="A224" s="205">
        <v>219</v>
      </c>
      <c r="B224" s="235">
        <v>158</v>
      </c>
      <c r="C224" s="214">
        <v>100003434</v>
      </c>
      <c r="D224" s="497"/>
      <c r="E224" s="215" t="s">
        <v>270</v>
      </c>
      <c r="F224" s="216" t="s">
        <v>429</v>
      </c>
      <c r="G224" s="217" t="s">
        <v>191</v>
      </c>
      <c r="H224" s="286">
        <v>6</v>
      </c>
      <c r="I224" s="218">
        <v>249</v>
      </c>
      <c r="J224" s="219">
        <f t="shared" si="13"/>
        <v>298.8</v>
      </c>
      <c r="K224" s="295">
        <f t="shared" si="12"/>
        <v>1792.8000000000002</v>
      </c>
      <c r="L224" s="487"/>
      <c r="M224" s="212"/>
      <c r="N224" s="220"/>
      <c r="O224" s="193">
        <f t="shared" si="14"/>
        <v>0</v>
      </c>
      <c r="P224" s="194"/>
      <c r="Q224" s="279" t="str">
        <f t="shared" si="15"/>
        <v>укажите примерную дату выкупа в стлб 16</v>
      </c>
      <c r="AX224" s="195">
        <v>1759.5</v>
      </c>
    </row>
    <row r="225" spans="1:50" ht="12.75" customHeight="1" thickBot="1" x14ac:dyDescent="0.4">
      <c r="A225" s="205">
        <v>220</v>
      </c>
      <c r="B225" s="235">
        <v>159</v>
      </c>
      <c r="C225" s="214">
        <v>100003435</v>
      </c>
      <c r="D225" s="497"/>
      <c r="E225" s="215" t="s">
        <v>270</v>
      </c>
      <c r="F225" s="216" t="s">
        <v>430</v>
      </c>
      <c r="G225" s="217" t="s">
        <v>191</v>
      </c>
      <c r="H225" s="286">
        <v>2</v>
      </c>
      <c r="I225" s="218">
        <v>167</v>
      </c>
      <c r="J225" s="219">
        <f t="shared" si="13"/>
        <v>200.4</v>
      </c>
      <c r="K225" s="295">
        <f t="shared" si="12"/>
        <v>400.8</v>
      </c>
      <c r="L225" s="487"/>
      <c r="M225" s="212"/>
      <c r="N225" s="220"/>
      <c r="O225" s="193">
        <f t="shared" si="14"/>
        <v>0</v>
      </c>
      <c r="P225" s="194"/>
      <c r="Q225" s="279" t="str">
        <f t="shared" si="15"/>
        <v>укажите примерную дату выкупа в стлб 16</v>
      </c>
      <c r="AX225" s="195">
        <v>393.74399999999997</v>
      </c>
    </row>
    <row r="226" spans="1:50" ht="12.75" customHeight="1" thickBot="1" x14ac:dyDescent="0.4">
      <c r="A226" s="205">
        <v>221</v>
      </c>
      <c r="B226" s="235">
        <v>160</v>
      </c>
      <c r="C226" s="214">
        <v>100003457</v>
      </c>
      <c r="D226" s="497"/>
      <c r="E226" s="215" t="s">
        <v>270</v>
      </c>
      <c r="F226" s="216" t="s">
        <v>431</v>
      </c>
      <c r="G226" s="217" t="s">
        <v>191</v>
      </c>
      <c r="H226" s="286">
        <v>1</v>
      </c>
      <c r="I226" s="218">
        <v>366</v>
      </c>
      <c r="J226" s="219">
        <f t="shared" si="13"/>
        <v>439.2</v>
      </c>
      <c r="K226" s="295">
        <f t="shared" si="12"/>
        <v>439.2</v>
      </c>
      <c r="L226" s="487"/>
      <c r="M226" s="212"/>
      <c r="N226" s="220"/>
      <c r="O226" s="193">
        <f t="shared" si="14"/>
        <v>0</v>
      </c>
      <c r="P226" s="194"/>
      <c r="Q226" s="279" t="str">
        <f t="shared" si="15"/>
        <v>укажите примерную дату выкупа в стлб 16</v>
      </c>
      <c r="AX226" s="195">
        <v>432.20400000000001</v>
      </c>
    </row>
    <row r="227" spans="1:50" ht="12.75" customHeight="1" thickBot="1" x14ac:dyDescent="0.4">
      <c r="A227" s="205">
        <v>222</v>
      </c>
      <c r="B227" s="235">
        <v>161</v>
      </c>
      <c r="C227" s="214">
        <v>100003459</v>
      </c>
      <c r="D227" s="497"/>
      <c r="E227" s="215" t="s">
        <v>270</v>
      </c>
      <c r="F227" s="216" t="s">
        <v>432</v>
      </c>
      <c r="G227" s="217" t="s">
        <v>191</v>
      </c>
      <c r="H227" s="286">
        <v>1</v>
      </c>
      <c r="I227" s="218">
        <v>225</v>
      </c>
      <c r="J227" s="219">
        <f t="shared" si="13"/>
        <v>270</v>
      </c>
      <c r="K227" s="295">
        <f t="shared" si="12"/>
        <v>270</v>
      </c>
      <c r="L227" s="487"/>
      <c r="M227" s="212"/>
      <c r="N227" s="220"/>
      <c r="O227" s="193">
        <f t="shared" si="14"/>
        <v>0</v>
      </c>
      <c r="P227" s="194"/>
      <c r="Q227" s="279" t="str">
        <f t="shared" si="15"/>
        <v>укажите примерную дату выкупа в стлб 16</v>
      </c>
      <c r="AX227" s="195">
        <v>264.39600000000002</v>
      </c>
    </row>
    <row r="228" spans="1:50" ht="12.75" customHeight="1" thickBot="1" x14ac:dyDescent="0.4">
      <c r="A228" s="205">
        <v>223</v>
      </c>
      <c r="B228" s="235">
        <v>162</v>
      </c>
      <c r="C228" s="214">
        <v>100003572</v>
      </c>
      <c r="D228" s="497"/>
      <c r="E228" s="215" t="s">
        <v>270</v>
      </c>
      <c r="F228" s="216" t="s">
        <v>433</v>
      </c>
      <c r="G228" s="217" t="s">
        <v>191</v>
      </c>
      <c r="H228" s="286">
        <v>1</v>
      </c>
      <c r="I228" s="218">
        <v>1379</v>
      </c>
      <c r="J228" s="219">
        <f t="shared" si="13"/>
        <v>1654.8</v>
      </c>
      <c r="K228" s="295">
        <f t="shared" si="12"/>
        <v>1654.8</v>
      </c>
      <c r="L228" s="487"/>
      <c r="M228" s="212"/>
      <c r="N228" s="220"/>
      <c r="O228" s="193">
        <f t="shared" si="14"/>
        <v>0</v>
      </c>
      <c r="P228" s="194"/>
      <c r="Q228" s="279" t="str">
        <f t="shared" si="15"/>
        <v>укажите примерную дату выкупа в стлб 16</v>
      </c>
      <c r="AX228" s="195">
        <v>1627.116</v>
      </c>
    </row>
    <row r="229" spans="1:50" ht="12.75" customHeight="1" thickBot="1" x14ac:dyDescent="0.4">
      <c r="A229" s="205">
        <v>224</v>
      </c>
      <c r="B229" s="235">
        <v>163</v>
      </c>
      <c r="C229" s="214">
        <v>100003734</v>
      </c>
      <c r="D229" s="497"/>
      <c r="E229" s="215" t="s">
        <v>270</v>
      </c>
      <c r="F229" s="216" t="s">
        <v>434</v>
      </c>
      <c r="G229" s="217" t="s">
        <v>191</v>
      </c>
      <c r="H229" s="286">
        <v>5</v>
      </c>
      <c r="I229" s="218">
        <v>202</v>
      </c>
      <c r="J229" s="219">
        <f t="shared" si="13"/>
        <v>242.39999999999998</v>
      </c>
      <c r="K229" s="295">
        <f t="shared" si="12"/>
        <v>1212</v>
      </c>
      <c r="L229" s="487"/>
      <c r="M229" s="212"/>
      <c r="N229" s="220"/>
      <c r="O229" s="193">
        <f t="shared" si="14"/>
        <v>0</v>
      </c>
      <c r="P229" s="194"/>
      <c r="Q229" s="279" t="str">
        <f t="shared" si="15"/>
        <v>укажите примерную дату выкупа в стлб 16</v>
      </c>
      <c r="AX229" s="195">
        <v>1191</v>
      </c>
    </row>
    <row r="230" spans="1:50" ht="12.75" customHeight="1" thickBot="1" x14ac:dyDescent="0.4">
      <c r="A230" s="205">
        <v>225</v>
      </c>
      <c r="B230" s="235">
        <v>164</v>
      </c>
      <c r="C230" s="214">
        <v>100003768</v>
      </c>
      <c r="D230" s="497"/>
      <c r="E230" s="215" t="s">
        <v>270</v>
      </c>
      <c r="F230" s="216" t="s">
        <v>435</v>
      </c>
      <c r="G230" s="217" t="s">
        <v>191</v>
      </c>
      <c r="H230" s="286">
        <v>3</v>
      </c>
      <c r="I230" s="218">
        <v>1928</v>
      </c>
      <c r="J230" s="219">
        <f t="shared" si="13"/>
        <v>2313.6</v>
      </c>
      <c r="K230" s="295">
        <f t="shared" si="12"/>
        <v>6940.7999999999993</v>
      </c>
      <c r="L230" s="487"/>
      <c r="M230" s="212"/>
      <c r="N230" s="220"/>
      <c r="O230" s="193">
        <f t="shared" si="14"/>
        <v>0</v>
      </c>
      <c r="P230" s="194"/>
      <c r="Q230" s="279" t="str">
        <f t="shared" si="15"/>
        <v>укажите примерную дату выкупа в стлб 16</v>
      </c>
      <c r="AX230" s="195">
        <v>6825.4679999999998</v>
      </c>
    </row>
    <row r="231" spans="1:50" ht="12.75" customHeight="1" thickBot="1" x14ac:dyDescent="0.4">
      <c r="A231" s="205">
        <v>226</v>
      </c>
      <c r="B231" s="235">
        <v>165</v>
      </c>
      <c r="C231" s="214">
        <v>100003837</v>
      </c>
      <c r="D231" s="497"/>
      <c r="E231" s="215" t="s">
        <v>270</v>
      </c>
      <c r="F231" s="216" t="s">
        <v>436</v>
      </c>
      <c r="G231" s="217" t="s">
        <v>191</v>
      </c>
      <c r="H231" s="286">
        <v>1</v>
      </c>
      <c r="I231" s="218">
        <v>388</v>
      </c>
      <c r="J231" s="219">
        <f t="shared" si="13"/>
        <v>465.59999999999997</v>
      </c>
      <c r="K231" s="295">
        <f t="shared" si="12"/>
        <v>465.59999999999997</v>
      </c>
      <c r="L231" s="487"/>
      <c r="M231" s="212"/>
      <c r="N231" s="220"/>
      <c r="O231" s="193">
        <f t="shared" si="14"/>
        <v>0</v>
      </c>
      <c r="P231" s="194"/>
      <c r="Q231" s="279" t="str">
        <f t="shared" si="15"/>
        <v>укажите примерную дату выкупа в стлб 16</v>
      </c>
      <c r="AX231" s="195">
        <v>457.60799999999995</v>
      </c>
    </row>
    <row r="232" spans="1:50" ht="12.75" customHeight="1" thickBot="1" x14ac:dyDescent="0.4">
      <c r="A232" s="205">
        <v>227</v>
      </c>
      <c r="B232" s="235">
        <v>166</v>
      </c>
      <c r="C232" s="214">
        <v>100003854</v>
      </c>
      <c r="D232" s="497"/>
      <c r="E232" s="215" t="s">
        <v>270</v>
      </c>
      <c r="F232" s="216" t="s">
        <v>437</v>
      </c>
      <c r="G232" s="217" t="s">
        <v>191</v>
      </c>
      <c r="H232" s="286">
        <v>2</v>
      </c>
      <c r="I232" s="218">
        <v>1478</v>
      </c>
      <c r="J232" s="219">
        <f t="shared" si="13"/>
        <v>1773.6</v>
      </c>
      <c r="K232" s="295">
        <f t="shared" si="12"/>
        <v>3547.2</v>
      </c>
      <c r="L232" s="487"/>
      <c r="M232" s="212"/>
      <c r="N232" s="220"/>
      <c r="O232" s="193">
        <f t="shared" si="14"/>
        <v>0</v>
      </c>
      <c r="P232" s="194"/>
      <c r="Q232" s="279" t="str">
        <f t="shared" si="15"/>
        <v>укажите примерную дату выкупа в стлб 16</v>
      </c>
      <c r="AX232" s="195">
        <v>3487.5239999999999</v>
      </c>
    </row>
    <row r="233" spans="1:50" ht="12.75" customHeight="1" thickBot="1" x14ac:dyDescent="0.4">
      <c r="A233" s="205">
        <v>228</v>
      </c>
      <c r="B233" s="235">
        <v>167</v>
      </c>
      <c r="C233" s="214">
        <v>100006294</v>
      </c>
      <c r="D233" s="497"/>
      <c r="E233" s="215" t="s">
        <v>270</v>
      </c>
      <c r="F233" s="216" t="s">
        <v>438</v>
      </c>
      <c r="G233" s="217" t="s">
        <v>191</v>
      </c>
      <c r="H233" s="286">
        <v>1</v>
      </c>
      <c r="I233" s="218">
        <v>7927</v>
      </c>
      <c r="J233" s="219">
        <f t="shared" si="13"/>
        <v>9512.4</v>
      </c>
      <c r="K233" s="295">
        <f t="shared" si="12"/>
        <v>9512.4</v>
      </c>
      <c r="L233" s="487"/>
      <c r="M233" s="212"/>
      <c r="N233" s="220"/>
      <c r="O233" s="193">
        <f t="shared" si="14"/>
        <v>0</v>
      </c>
      <c r="P233" s="194"/>
      <c r="Q233" s="279" t="str">
        <f t="shared" si="15"/>
        <v>укажите примерную дату выкупа в стлб 16</v>
      </c>
      <c r="AX233" s="195">
        <v>9355.9319999999989</v>
      </c>
    </row>
    <row r="234" spans="1:50" ht="12.75" customHeight="1" thickBot="1" x14ac:dyDescent="0.4">
      <c r="A234" s="205">
        <v>229</v>
      </c>
      <c r="B234" s="235">
        <v>168</v>
      </c>
      <c r="C234" s="214">
        <v>100006306</v>
      </c>
      <c r="D234" s="497"/>
      <c r="E234" s="215" t="s">
        <v>270</v>
      </c>
      <c r="F234" s="216" t="s">
        <v>439</v>
      </c>
      <c r="G234" s="217" t="s">
        <v>191</v>
      </c>
      <c r="H234" s="286">
        <v>2</v>
      </c>
      <c r="I234" s="218">
        <v>106</v>
      </c>
      <c r="J234" s="219">
        <f t="shared" si="13"/>
        <v>127.19999999999999</v>
      </c>
      <c r="K234" s="295">
        <f t="shared" si="12"/>
        <v>254.39999999999998</v>
      </c>
      <c r="L234" s="487"/>
      <c r="M234" s="212"/>
      <c r="N234" s="220"/>
      <c r="O234" s="193">
        <f t="shared" si="14"/>
        <v>0</v>
      </c>
      <c r="P234" s="194"/>
      <c r="Q234" s="279" t="str">
        <f t="shared" si="15"/>
        <v>укажите примерную дату выкупа в стлб 16</v>
      </c>
      <c r="AX234" s="195">
        <v>250.16399999999999</v>
      </c>
    </row>
    <row r="235" spans="1:50" ht="12.75" customHeight="1" thickBot="1" x14ac:dyDescent="0.4">
      <c r="A235" s="205">
        <v>230</v>
      </c>
      <c r="B235" s="235">
        <v>169</v>
      </c>
      <c r="C235" s="214">
        <v>100006307</v>
      </c>
      <c r="D235" s="497"/>
      <c r="E235" s="215" t="s">
        <v>270</v>
      </c>
      <c r="F235" s="216" t="s">
        <v>440</v>
      </c>
      <c r="G235" s="217" t="s">
        <v>191</v>
      </c>
      <c r="H235" s="286">
        <v>2</v>
      </c>
      <c r="I235" s="218">
        <v>2026</v>
      </c>
      <c r="J235" s="219">
        <f t="shared" si="13"/>
        <v>2431.1999999999998</v>
      </c>
      <c r="K235" s="295">
        <f t="shared" si="12"/>
        <v>4862.3999999999996</v>
      </c>
      <c r="L235" s="487"/>
      <c r="M235" s="212"/>
      <c r="N235" s="220"/>
      <c r="O235" s="193">
        <f t="shared" si="14"/>
        <v>0</v>
      </c>
      <c r="P235" s="194"/>
      <c r="Q235" s="279" t="str">
        <f t="shared" si="15"/>
        <v>укажите примерную дату выкупа в стлб 16</v>
      </c>
      <c r="AX235" s="195">
        <v>4782.18</v>
      </c>
    </row>
    <row r="236" spans="1:50" ht="12.75" customHeight="1" thickBot="1" x14ac:dyDescent="0.4">
      <c r="A236" s="205">
        <v>231</v>
      </c>
      <c r="B236" s="235">
        <v>170</v>
      </c>
      <c r="C236" s="214">
        <v>100006308</v>
      </c>
      <c r="D236" s="497"/>
      <c r="E236" s="215" t="s">
        <v>270</v>
      </c>
      <c r="F236" s="216" t="s">
        <v>441</v>
      </c>
      <c r="G236" s="217" t="s">
        <v>191</v>
      </c>
      <c r="H236" s="286">
        <v>1</v>
      </c>
      <c r="I236" s="218">
        <v>991</v>
      </c>
      <c r="J236" s="219">
        <f t="shared" si="13"/>
        <v>1189.2</v>
      </c>
      <c r="K236" s="295">
        <f t="shared" si="12"/>
        <v>1189.2</v>
      </c>
      <c r="L236" s="487"/>
      <c r="M236" s="212"/>
      <c r="N236" s="220"/>
      <c r="O236" s="193">
        <f t="shared" si="14"/>
        <v>0</v>
      </c>
      <c r="P236" s="194"/>
      <c r="Q236" s="279" t="str">
        <f t="shared" si="15"/>
        <v>укажите примерную дату выкупа в стлб 16</v>
      </c>
      <c r="AX236" s="195">
        <v>1169.4960000000001</v>
      </c>
    </row>
    <row r="237" spans="1:50" ht="13.5" customHeight="1" thickBot="1" x14ac:dyDescent="0.4">
      <c r="A237" s="205">
        <v>232</v>
      </c>
      <c r="B237" s="236">
        <v>171</v>
      </c>
      <c r="C237" s="251">
        <v>100006309</v>
      </c>
      <c r="D237" s="497"/>
      <c r="E237" s="238" t="s">
        <v>270</v>
      </c>
      <c r="F237" s="239" t="s">
        <v>442</v>
      </c>
      <c r="G237" s="240" t="s">
        <v>191</v>
      </c>
      <c r="H237" s="291">
        <v>1</v>
      </c>
      <c r="I237" s="241">
        <v>978</v>
      </c>
      <c r="J237" s="242">
        <f t="shared" si="13"/>
        <v>1173.5999999999999</v>
      </c>
      <c r="K237" s="297">
        <f t="shared" si="12"/>
        <v>1173.5999999999999</v>
      </c>
      <c r="L237" s="487"/>
      <c r="M237" s="212"/>
      <c r="N237" s="220"/>
      <c r="O237" s="193">
        <f t="shared" si="14"/>
        <v>0</v>
      </c>
      <c r="P237" s="194"/>
      <c r="Q237" s="279" t="str">
        <f t="shared" si="15"/>
        <v>укажите примерную дату выкупа в стлб 16</v>
      </c>
      <c r="AX237" s="195">
        <v>1154.232</v>
      </c>
    </row>
    <row r="238" spans="1:50" ht="12.75" customHeight="1" thickBot="1" x14ac:dyDescent="0.4">
      <c r="A238" s="205">
        <v>233</v>
      </c>
      <c r="B238" s="185">
        <v>1</v>
      </c>
      <c r="C238" s="206">
        <v>100007041</v>
      </c>
      <c r="D238" s="498" t="s">
        <v>443</v>
      </c>
      <c r="E238" s="207" t="s">
        <v>444</v>
      </c>
      <c r="F238" s="188" t="s">
        <v>445</v>
      </c>
      <c r="G238" s="189" t="s">
        <v>446</v>
      </c>
      <c r="H238" s="284">
        <v>40</v>
      </c>
      <c r="I238" s="190">
        <v>234</v>
      </c>
      <c r="J238" s="191">
        <f t="shared" si="13"/>
        <v>280.8</v>
      </c>
      <c r="K238" s="293">
        <f t="shared" si="12"/>
        <v>11232</v>
      </c>
      <c r="L238" s="501">
        <f>SUM(K238:K240)</f>
        <v>21336</v>
      </c>
      <c r="M238" s="212"/>
      <c r="N238" s="220"/>
      <c r="O238" s="193">
        <f t="shared" si="14"/>
        <v>0</v>
      </c>
      <c r="P238" s="194"/>
      <c r="Q238" s="279" t="str">
        <f t="shared" si="15"/>
        <v>укажите примерную дату выкупа в стлб 16</v>
      </c>
      <c r="AX238" s="195">
        <v>11000.003999999999</v>
      </c>
    </row>
    <row r="239" spans="1:50" ht="15.75" customHeight="1" thickBot="1" x14ac:dyDescent="0.4">
      <c r="A239" s="205">
        <v>234</v>
      </c>
      <c r="B239" s="213">
        <v>2</v>
      </c>
      <c r="C239" s="214">
        <v>100004062</v>
      </c>
      <c r="D239" s="499"/>
      <c r="E239" s="215" t="s">
        <v>444</v>
      </c>
      <c r="F239" s="216" t="s">
        <v>447</v>
      </c>
      <c r="G239" s="217" t="s">
        <v>446</v>
      </c>
      <c r="H239" s="286">
        <v>20</v>
      </c>
      <c r="I239" s="218">
        <v>213</v>
      </c>
      <c r="J239" s="219">
        <f t="shared" si="13"/>
        <v>255.6</v>
      </c>
      <c r="K239" s="295">
        <f t="shared" si="12"/>
        <v>5112</v>
      </c>
      <c r="L239" s="502"/>
      <c r="M239" s="212"/>
      <c r="N239" s="220"/>
      <c r="O239" s="193">
        <f t="shared" si="14"/>
        <v>0</v>
      </c>
      <c r="P239" s="194"/>
      <c r="Q239" s="279" t="str">
        <f t="shared" si="15"/>
        <v>укажите примерную дату выкупа в стлб 16</v>
      </c>
      <c r="AX239" s="195">
        <v>5009.3999999999996</v>
      </c>
    </row>
    <row r="240" spans="1:50" ht="26.25" thickBot="1" x14ac:dyDescent="0.4">
      <c r="A240" s="205">
        <v>235</v>
      </c>
      <c r="B240" s="197">
        <v>3</v>
      </c>
      <c r="C240" s="210">
        <v>100004067</v>
      </c>
      <c r="D240" s="500"/>
      <c r="E240" s="211" t="s">
        <v>444</v>
      </c>
      <c r="F240" s="200" t="s">
        <v>448</v>
      </c>
      <c r="G240" s="201" t="s">
        <v>446</v>
      </c>
      <c r="H240" s="285">
        <v>80</v>
      </c>
      <c r="I240" s="202">
        <v>52</v>
      </c>
      <c r="J240" s="203">
        <f t="shared" si="13"/>
        <v>62.4</v>
      </c>
      <c r="K240" s="294">
        <f t="shared" si="12"/>
        <v>4992</v>
      </c>
      <c r="L240" s="503"/>
      <c r="M240" s="212"/>
      <c r="N240" s="220"/>
      <c r="O240" s="193">
        <f t="shared" si="14"/>
        <v>0</v>
      </c>
      <c r="P240" s="194"/>
      <c r="Q240" s="279" t="str">
        <f t="shared" si="15"/>
        <v>укажите примерную дату выкупа в стлб 16</v>
      </c>
      <c r="AX240" s="195">
        <v>4879.9919999999993</v>
      </c>
    </row>
    <row r="241" spans="1:50" ht="26.25" thickBot="1" x14ac:dyDescent="0.4">
      <c r="A241" s="205">
        <v>236</v>
      </c>
      <c r="B241" s="229">
        <v>1</v>
      </c>
      <c r="C241" s="247">
        <v>100000305</v>
      </c>
      <c r="D241" s="496" t="s">
        <v>449</v>
      </c>
      <c r="E241" s="231" t="s">
        <v>450</v>
      </c>
      <c r="F241" s="232" t="s">
        <v>451</v>
      </c>
      <c r="G241" s="233" t="s">
        <v>191</v>
      </c>
      <c r="H241" s="300">
        <v>9</v>
      </c>
      <c r="I241" s="218">
        <v>13240</v>
      </c>
      <c r="J241" s="234">
        <f t="shared" si="13"/>
        <v>15888</v>
      </c>
      <c r="K241" s="304">
        <f t="shared" si="12"/>
        <v>142992</v>
      </c>
      <c r="L241" s="487">
        <f>SUM(K241:K246)</f>
        <v>300752.40000000002</v>
      </c>
      <c r="M241" s="212"/>
      <c r="N241" s="220"/>
      <c r="O241" s="193">
        <f t="shared" si="14"/>
        <v>0</v>
      </c>
      <c r="P241" s="194"/>
      <c r="Q241" s="279" t="str">
        <f t="shared" si="15"/>
        <v>укажите примерную дату выкупа в стлб 16</v>
      </c>
      <c r="AX241" s="195">
        <v>140638.97999999998</v>
      </c>
    </row>
    <row r="242" spans="1:50" ht="26.25" thickBot="1" x14ac:dyDescent="0.4">
      <c r="A242" s="205">
        <v>237</v>
      </c>
      <c r="B242" s="235">
        <v>2</v>
      </c>
      <c r="C242" s="214">
        <v>100000307</v>
      </c>
      <c r="D242" s="496"/>
      <c r="E242" s="215" t="s">
        <v>450</v>
      </c>
      <c r="F242" s="216" t="s">
        <v>452</v>
      </c>
      <c r="G242" s="217" t="s">
        <v>191</v>
      </c>
      <c r="H242" s="286">
        <v>4</v>
      </c>
      <c r="I242" s="218">
        <v>18243</v>
      </c>
      <c r="J242" s="219">
        <f t="shared" si="13"/>
        <v>21891.599999999999</v>
      </c>
      <c r="K242" s="295">
        <f t="shared" si="12"/>
        <v>87566.399999999994</v>
      </c>
      <c r="L242" s="487"/>
      <c r="M242" s="212"/>
      <c r="N242" s="220"/>
      <c r="O242" s="193">
        <f t="shared" si="14"/>
        <v>0</v>
      </c>
      <c r="P242" s="194"/>
      <c r="Q242" s="279" t="str">
        <f t="shared" si="15"/>
        <v>укажите примерную дату выкупа в стлб 16</v>
      </c>
      <c r="AX242" s="195">
        <v>86129.963999999993</v>
      </c>
    </row>
    <row r="243" spans="1:50" ht="26.25" thickBot="1" x14ac:dyDescent="0.4">
      <c r="A243" s="205">
        <v>238</v>
      </c>
      <c r="B243" s="235">
        <v>3</v>
      </c>
      <c r="C243" s="214">
        <v>100000326</v>
      </c>
      <c r="D243" s="496"/>
      <c r="E243" s="215" t="s">
        <v>450</v>
      </c>
      <c r="F243" s="216" t="s">
        <v>453</v>
      </c>
      <c r="G243" s="217" t="s">
        <v>191</v>
      </c>
      <c r="H243" s="286">
        <v>10</v>
      </c>
      <c r="I243" s="218">
        <v>4261</v>
      </c>
      <c r="J243" s="219">
        <f t="shared" si="13"/>
        <v>5113.2</v>
      </c>
      <c r="K243" s="295">
        <f t="shared" si="12"/>
        <v>51132</v>
      </c>
      <c r="L243" s="487"/>
      <c r="M243" s="212"/>
      <c r="N243" s="220"/>
      <c r="O243" s="193">
        <f t="shared" si="14"/>
        <v>0</v>
      </c>
      <c r="P243" s="194"/>
      <c r="Q243" s="279" t="str">
        <f t="shared" si="15"/>
        <v>укажите примерную дату выкупа в стлб 16</v>
      </c>
      <c r="AX243" s="195">
        <v>50293.26</v>
      </c>
    </row>
    <row r="244" spans="1:50" ht="26.25" thickBot="1" x14ac:dyDescent="0.4">
      <c r="A244" s="205">
        <v>239</v>
      </c>
      <c r="B244" s="235">
        <v>4</v>
      </c>
      <c r="C244" s="214">
        <v>100000364</v>
      </c>
      <c r="D244" s="496"/>
      <c r="E244" s="215" t="s">
        <v>450</v>
      </c>
      <c r="F244" s="216" t="s">
        <v>454</v>
      </c>
      <c r="G244" s="217" t="s">
        <v>191</v>
      </c>
      <c r="H244" s="299">
        <v>17</v>
      </c>
      <c r="I244" s="218">
        <v>495</v>
      </c>
      <c r="J244" s="219">
        <f t="shared" si="13"/>
        <v>594</v>
      </c>
      <c r="K244" s="303">
        <f t="shared" si="12"/>
        <v>10098</v>
      </c>
      <c r="L244" s="487"/>
      <c r="M244" s="212"/>
      <c r="N244" s="220"/>
      <c r="O244" s="193">
        <f t="shared" si="14"/>
        <v>0</v>
      </c>
      <c r="P244" s="194"/>
      <c r="Q244" s="279" t="str">
        <f t="shared" si="15"/>
        <v>укажите примерную дату выкупа в стлб 16</v>
      </c>
      <c r="AX244" s="195">
        <v>9924.648000000001</v>
      </c>
    </row>
    <row r="245" spans="1:50" s="209" customFormat="1" ht="26.25" thickBot="1" x14ac:dyDescent="0.4">
      <c r="A245" s="205">
        <v>240</v>
      </c>
      <c r="B245" s="235">
        <v>5</v>
      </c>
      <c r="C245" s="214">
        <v>100000357</v>
      </c>
      <c r="D245" s="496"/>
      <c r="E245" s="215" t="s">
        <v>450</v>
      </c>
      <c r="F245" s="216" t="s">
        <v>455</v>
      </c>
      <c r="G245" s="217" t="s">
        <v>191</v>
      </c>
      <c r="H245" s="286">
        <v>3</v>
      </c>
      <c r="I245" s="218">
        <v>1706</v>
      </c>
      <c r="J245" s="219">
        <f t="shared" si="13"/>
        <v>2047.1999999999998</v>
      </c>
      <c r="K245" s="295">
        <f t="shared" si="12"/>
        <v>6141.5999999999995</v>
      </c>
      <c r="L245" s="487"/>
      <c r="M245" s="212"/>
      <c r="N245" s="220"/>
      <c r="O245" s="193">
        <f t="shared" si="14"/>
        <v>0</v>
      </c>
      <c r="P245" s="194"/>
      <c r="Q245" s="279" t="str">
        <f t="shared" si="15"/>
        <v>укажите примерную дату выкупа в стлб 16</v>
      </c>
      <c r="AX245" s="195">
        <v>6040.6680000000006</v>
      </c>
    </row>
    <row r="246" spans="1:50" ht="26.25" thickBot="1" x14ac:dyDescent="0.4">
      <c r="A246" s="205">
        <v>241</v>
      </c>
      <c r="B246" s="236">
        <v>6</v>
      </c>
      <c r="C246" s="251">
        <v>100000361</v>
      </c>
      <c r="D246" s="496"/>
      <c r="E246" s="238" t="s">
        <v>450</v>
      </c>
      <c r="F246" s="239" t="s">
        <v>456</v>
      </c>
      <c r="G246" s="240" t="s">
        <v>191</v>
      </c>
      <c r="H246" s="291">
        <v>6</v>
      </c>
      <c r="I246" s="241">
        <v>392</v>
      </c>
      <c r="J246" s="242">
        <f t="shared" si="13"/>
        <v>470.4</v>
      </c>
      <c r="K246" s="297">
        <f t="shared" si="12"/>
        <v>2822.3999999999996</v>
      </c>
      <c r="L246" s="487"/>
      <c r="M246" s="212"/>
      <c r="N246" s="220"/>
      <c r="O246" s="193">
        <f t="shared" si="14"/>
        <v>0</v>
      </c>
      <c r="P246" s="194"/>
      <c r="Q246" s="279" t="str">
        <f t="shared" si="15"/>
        <v>укажите примерную дату выкупа в стлб 16</v>
      </c>
      <c r="AX246" s="195">
        <v>2771.904</v>
      </c>
    </row>
    <row r="247" spans="1:50" ht="12.75" customHeight="1" thickBot="1" x14ac:dyDescent="0.4">
      <c r="A247" s="205">
        <v>242</v>
      </c>
      <c r="B247" s="185">
        <v>1</v>
      </c>
      <c r="C247" s="206">
        <v>100004641</v>
      </c>
      <c r="D247" s="483" t="s">
        <v>457</v>
      </c>
      <c r="E247" s="207" t="s">
        <v>458</v>
      </c>
      <c r="F247" s="188" t="s">
        <v>459</v>
      </c>
      <c r="G247" s="189" t="s">
        <v>191</v>
      </c>
      <c r="H247" s="301">
        <v>6</v>
      </c>
      <c r="I247" s="190">
        <v>1077</v>
      </c>
      <c r="J247" s="191">
        <f t="shared" si="13"/>
        <v>1292.3999999999999</v>
      </c>
      <c r="K247" s="305">
        <f t="shared" si="12"/>
        <v>7754.4</v>
      </c>
      <c r="L247" s="486">
        <f>SUM(K247:K250)</f>
        <v>12640.8</v>
      </c>
      <c r="M247" s="212"/>
      <c r="N247" s="220"/>
      <c r="O247" s="193">
        <f t="shared" si="14"/>
        <v>0</v>
      </c>
      <c r="P247" s="194"/>
      <c r="Q247" s="279" t="str">
        <f t="shared" si="15"/>
        <v>укажите примерную дату выкупа в стлб 16</v>
      </c>
      <c r="AX247" s="195">
        <v>7622.1120000000001</v>
      </c>
    </row>
    <row r="248" spans="1:50" ht="26.25" thickBot="1" x14ac:dyDescent="0.4">
      <c r="A248" s="205">
        <v>243</v>
      </c>
      <c r="B248" s="213">
        <v>2</v>
      </c>
      <c r="C248" s="214">
        <v>100002139</v>
      </c>
      <c r="D248" s="484"/>
      <c r="E248" s="215" t="s">
        <v>460</v>
      </c>
      <c r="F248" s="216" t="s">
        <v>461</v>
      </c>
      <c r="G248" s="217" t="s">
        <v>191</v>
      </c>
      <c r="H248" s="299">
        <v>1</v>
      </c>
      <c r="I248" s="218">
        <v>2105</v>
      </c>
      <c r="J248" s="219">
        <f t="shared" si="13"/>
        <v>2526</v>
      </c>
      <c r="K248" s="303">
        <f t="shared" si="12"/>
        <v>2526</v>
      </c>
      <c r="L248" s="487"/>
      <c r="M248" s="212"/>
      <c r="N248" s="220"/>
      <c r="O248" s="193">
        <f t="shared" si="14"/>
        <v>0</v>
      </c>
      <c r="P248" s="194"/>
      <c r="Q248" s="279" t="str">
        <f t="shared" si="15"/>
        <v>укажите примерную дату выкупа в стлб 16</v>
      </c>
      <c r="AX248" s="195">
        <v>2483.6159999999995</v>
      </c>
    </row>
    <row r="249" spans="1:50" s="209" customFormat="1" ht="26.25" thickBot="1" x14ac:dyDescent="0.4">
      <c r="A249" s="205">
        <v>244</v>
      </c>
      <c r="B249" s="213">
        <v>3</v>
      </c>
      <c r="C249" s="214">
        <v>100002137</v>
      </c>
      <c r="D249" s="484"/>
      <c r="E249" s="215" t="s">
        <v>460</v>
      </c>
      <c r="F249" s="216" t="s">
        <v>462</v>
      </c>
      <c r="G249" s="217" t="s">
        <v>191</v>
      </c>
      <c r="H249" s="299">
        <v>1</v>
      </c>
      <c r="I249" s="218">
        <v>1797</v>
      </c>
      <c r="J249" s="219">
        <f t="shared" si="13"/>
        <v>2156.4</v>
      </c>
      <c r="K249" s="303">
        <f t="shared" si="12"/>
        <v>2156.4</v>
      </c>
      <c r="L249" s="487"/>
      <c r="M249" s="212"/>
      <c r="N249" s="220"/>
      <c r="O249" s="193">
        <f t="shared" si="14"/>
        <v>0</v>
      </c>
      <c r="P249" s="194"/>
      <c r="Q249" s="279" t="str">
        <f t="shared" si="15"/>
        <v>укажите примерную дату выкупа в стлб 16</v>
      </c>
      <c r="AX249" s="195">
        <v>2120.4</v>
      </c>
    </row>
    <row r="250" spans="1:50" ht="26.25" thickBot="1" x14ac:dyDescent="0.4">
      <c r="A250" s="205">
        <v>245</v>
      </c>
      <c r="B250" s="197">
        <v>4</v>
      </c>
      <c r="C250" s="210">
        <v>100006193</v>
      </c>
      <c r="D250" s="485"/>
      <c r="E250" s="211" t="s">
        <v>460</v>
      </c>
      <c r="F250" s="200" t="s">
        <v>463</v>
      </c>
      <c r="G250" s="201" t="s">
        <v>191</v>
      </c>
      <c r="H250" s="285">
        <v>1</v>
      </c>
      <c r="I250" s="202">
        <v>170</v>
      </c>
      <c r="J250" s="203">
        <f t="shared" si="13"/>
        <v>204</v>
      </c>
      <c r="K250" s="294">
        <f t="shared" si="12"/>
        <v>204</v>
      </c>
      <c r="L250" s="488"/>
      <c r="M250" s="212"/>
      <c r="N250" s="220"/>
      <c r="O250" s="193">
        <f t="shared" si="14"/>
        <v>0</v>
      </c>
      <c r="P250" s="194"/>
      <c r="Q250" s="279" t="str">
        <f t="shared" si="15"/>
        <v>укажите примерную дату выкупа в стлб 16</v>
      </c>
      <c r="AX250" s="195">
        <v>200.00399999999999</v>
      </c>
    </row>
    <row r="251" spans="1:50" ht="26.25" thickBot="1" x14ac:dyDescent="0.4">
      <c r="A251" s="205">
        <v>246</v>
      </c>
      <c r="B251" s="229">
        <v>1</v>
      </c>
      <c r="C251" s="230">
        <v>100002779</v>
      </c>
      <c r="D251" s="496" t="s">
        <v>464</v>
      </c>
      <c r="E251" s="252" t="s">
        <v>465</v>
      </c>
      <c r="F251" s="232" t="s">
        <v>466</v>
      </c>
      <c r="G251" s="233" t="s">
        <v>191</v>
      </c>
      <c r="H251" s="292">
        <v>1</v>
      </c>
      <c r="I251" s="218">
        <v>46271</v>
      </c>
      <c r="J251" s="234">
        <f t="shared" si="13"/>
        <v>55525.2</v>
      </c>
      <c r="K251" s="296">
        <f t="shared" si="12"/>
        <v>55525.2</v>
      </c>
      <c r="L251" s="487">
        <f>SUM(K251:K254)</f>
        <v>101677.2</v>
      </c>
      <c r="M251" s="212"/>
      <c r="N251" s="220"/>
      <c r="O251" s="193">
        <f t="shared" si="14"/>
        <v>0</v>
      </c>
      <c r="P251" s="194"/>
      <c r="Q251" s="279" t="str">
        <f t="shared" si="15"/>
        <v>укажите примерную дату выкупа в стлб 16</v>
      </c>
      <c r="AX251" s="195">
        <v>54615.131999999998</v>
      </c>
    </row>
    <row r="252" spans="1:50" ht="26.25" thickBot="1" x14ac:dyDescent="0.4">
      <c r="A252" s="205">
        <v>247</v>
      </c>
      <c r="B252" s="235">
        <v>2</v>
      </c>
      <c r="C252" s="228">
        <v>100005601</v>
      </c>
      <c r="D252" s="496"/>
      <c r="E252" s="253" t="s">
        <v>465</v>
      </c>
      <c r="F252" s="216" t="s">
        <v>467</v>
      </c>
      <c r="G252" s="217" t="s">
        <v>191</v>
      </c>
      <c r="H252" s="299">
        <v>10</v>
      </c>
      <c r="I252" s="218">
        <v>1678</v>
      </c>
      <c r="J252" s="219">
        <f t="shared" si="13"/>
        <v>2013.6</v>
      </c>
      <c r="K252" s="303">
        <f t="shared" si="12"/>
        <v>20136</v>
      </c>
      <c r="L252" s="487"/>
      <c r="M252" s="212"/>
      <c r="N252" s="220"/>
      <c r="O252" s="193">
        <f t="shared" si="14"/>
        <v>0</v>
      </c>
      <c r="P252" s="194"/>
      <c r="Q252" s="279" t="str">
        <f t="shared" si="15"/>
        <v>укажите примерную дату выкупа в стлб 16</v>
      </c>
      <c r="AX252" s="195">
        <v>19800</v>
      </c>
    </row>
    <row r="253" spans="1:50" ht="26.25" thickBot="1" x14ac:dyDescent="0.4">
      <c r="A253" s="205">
        <v>248</v>
      </c>
      <c r="B253" s="254">
        <v>3</v>
      </c>
      <c r="C253" s="228">
        <v>100002762</v>
      </c>
      <c r="D253" s="496"/>
      <c r="E253" s="253" t="s">
        <v>465</v>
      </c>
      <c r="F253" s="216" t="s">
        <v>468</v>
      </c>
      <c r="G253" s="217" t="s">
        <v>191</v>
      </c>
      <c r="H253" s="299">
        <v>10</v>
      </c>
      <c r="I253" s="218">
        <v>1100</v>
      </c>
      <c r="J253" s="219">
        <f t="shared" si="13"/>
        <v>1320</v>
      </c>
      <c r="K253" s="303">
        <f t="shared" si="12"/>
        <v>13200</v>
      </c>
      <c r="L253" s="487"/>
      <c r="M253" s="212"/>
      <c r="N253" s="220"/>
      <c r="O253" s="193">
        <f t="shared" si="14"/>
        <v>0</v>
      </c>
      <c r="P253" s="194"/>
      <c r="Q253" s="279" t="str">
        <f t="shared" si="15"/>
        <v>укажите примерную дату выкупа в стлб 16</v>
      </c>
      <c r="AX253" s="195">
        <v>12978</v>
      </c>
    </row>
    <row r="254" spans="1:50" ht="26.25" thickBot="1" x14ac:dyDescent="0.4">
      <c r="A254" s="205">
        <v>249</v>
      </c>
      <c r="B254" s="236">
        <v>4</v>
      </c>
      <c r="C254" s="237">
        <v>100005500</v>
      </c>
      <c r="D254" s="496"/>
      <c r="E254" s="255" t="s">
        <v>465</v>
      </c>
      <c r="F254" s="239" t="s">
        <v>469</v>
      </c>
      <c r="G254" s="240" t="s">
        <v>207</v>
      </c>
      <c r="H254" s="291">
        <v>30</v>
      </c>
      <c r="I254" s="241">
        <v>356</v>
      </c>
      <c r="J254" s="242">
        <f t="shared" si="13"/>
        <v>427.2</v>
      </c>
      <c r="K254" s="297">
        <f t="shared" si="12"/>
        <v>12816</v>
      </c>
      <c r="L254" s="487"/>
      <c r="M254" s="212"/>
      <c r="N254" s="220"/>
      <c r="O254" s="193">
        <f t="shared" si="14"/>
        <v>0</v>
      </c>
      <c r="P254" s="194"/>
      <c r="Q254" s="279" t="str">
        <f t="shared" si="15"/>
        <v>укажите примерную дату выкупа в стлб 16</v>
      </c>
      <c r="AX254" s="195">
        <v>12600</v>
      </c>
    </row>
    <row r="255" spans="1:50" ht="13.5" customHeight="1" thickBot="1" x14ac:dyDescent="0.4">
      <c r="A255" s="205">
        <v>250</v>
      </c>
      <c r="B255" s="185">
        <v>1</v>
      </c>
      <c r="C255" s="186">
        <v>100001958</v>
      </c>
      <c r="D255" s="483" t="s">
        <v>470</v>
      </c>
      <c r="E255" s="187" t="s">
        <v>471</v>
      </c>
      <c r="F255" s="188" t="s">
        <v>472</v>
      </c>
      <c r="G255" s="189" t="s">
        <v>191</v>
      </c>
      <c r="H255" s="284">
        <v>25</v>
      </c>
      <c r="I255" s="190">
        <v>5140</v>
      </c>
      <c r="J255" s="191">
        <f t="shared" si="13"/>
        <v>6168</v>
      </c>
      <c r="K255" s="293">
        <f t="shared" si="12"/>
        <v>154200</v>
      </c>
      <c r="L255" s="486">
        <f>SUM(K255:K267)</f>
        <v>198278.39999999997</v>
      </c>
      <c r="M255" s="212"/>
      <c r="N255" s="220"/>
      <c r="O255" s="193">
        <f t="shared" si="14"/>
        <v>0</v>
      </c>
      <c r="P255" s="194"/>
      <c r="Q255" s="279" t="str">
        <f t="shared" si="15"/>
        <v>укажите примерную дату выкупа в стлб 16</v>
      </c>
      <c r="AX255" s="195">
        <v>151636.272</v>
      </c>
    </row>
    <row r="256" spans="1:50" s="209" customFormat="1" ht="26.25" thickBot="1" x14ac:dyDescent="0.4">
      <c r="A256" s="205">
        <v>251</v>
      </c>
      <c r="B256" s="213">
        <v>2</v>
      </c>
      <c r="C256" s="228">
        <v>100001525</v>
      </c>
      <c r="D256" s="484"/>
      <c r="E256" s="253" t="s">
        <v>471</v>
      </c>
      <c r="F256" s="216" t="s">
        <v>473</v>
      </c>
      <c r="G256" s="217" t="s">
        <v>191</v>
      </c>
      <c r="H256" s="286">
        <v>1</v>
      </c>
      <c r="I256" s="218">
        <v>10780</v>
      </c>
      <c r="J256" s="219">
        <f t="shared" si="13"/>
        <v>12936</v>
      </c>
      <c r="K256" s="295">
        <f t="shared" si="12"/>
        <v>12936</v>
      </c>
      <c r="L256" s="487"/>
      <c r="M256" s="212"/>
      <c r="N256" s="220"/>
      <c r="O256" s="193">
        <f t="shared" si="14"/>
        <v>0</v>
      </c>
      <c r="P256" s="194"/>
      <c r="Q256" s="279" t="str">
        <f t="shared" si="15"/>
        <v>укажите примерную дату выкупа в стлб 16</v>
      </c>
      <c r="AX256" s="195">
        <v>12722.951999999999</v>
      </c>
    </row>
    <row r="257" spans="1:50" ht="26.25" thickBot="1" x14ac:dyDescent="0.4">
      <c r="A257" s="205">
        <v>252</v>
      </c>
      <c r="B257" s="213">
        <v>3</v>
      </c>
      <c r="C257" s="228">
        <v>100000500</v>
      </c>
      <c r="D257" s="484"/>
      <c r="E257" s="253" t="s">
        <v>471</v>
      </c>
      <c r="F257" s="216" t="s">
        <v>474</v>
      </c>
      <c r="G257" s="217" t="s">
        <v>207</v>
      </c>
      <c r="H257" s="286">
        <v>100</v>
      </c>
      <c r="I257" s="218">
        <v>68</v>
      </c>
      <c r="J257" s="219">
        <f t="shared" si="13"/>
        <v>81.599999999999994</v>
      </c>
      <c r="K257" s="295">
        <f t="shared" si="12"/>
        <v>8159.9999999999991</v>
      </c>
      <c r="L257" s="487"/>
      <c r="M257" s="212"/>
      <c r="N257" s="220"/>
      <c r="O257" s="193">
        <f t="shared" si="14"/>
        <v>0</v>
      </c>
      <c r="P257" s="194"/>
      <c r="Q257" s="279" t="str">
        <f t="shared" si="15"/>
        <v>укажите примерную дату выкупа в стлб 16</v>
      </c>
      <c r="AX257" s="195">
        <v>7995.5999999999995</v>
      </c>
    </row>
    <row r="258" spans="1:50" ht="26.25" thickBot="1" x14ac:dyDescent="0.4">
      <c r="A258" s="205">
        <v>253</v>
      </c>
      <c r="B258" s="213">
        <v>4</v>
      </c>
      <c r="C258" s="228">
        <v>100006144</v>
      </c>
      <c r="D258" s="484"/>
      <c r="E258" s="253" t="s">
        <v>471</v>
      </c>
      <c r="F258" s="216" t="s">
        <v>475</v>
      </c>
      <c r="G258" s="217" t="s">
        <v>191</v>
      </c>
      <c r="H258" s="286">
        <v>10</v>
      </c>
      <c r="I258" s="218">
        <v>382</v>
      </c>
      <c r="J258" s="219">
        <f t="shared" si="13"/>
        <v>458.4</v>
      </c>
      <c r="K258" s="295">
        <f t="shared" si="12"/>
        <v>4584</v>
      </c>
      <c r="L258" s="487"/>
      <c r="M258" s="212"/>
      <c r="N258" s="220"/>
      <c r="O258" s="193">
        <f t="shared" si="14"/>
        <v>0</v>
      </c>
      <c r="P258" s="194"/>
      <c r="Q258" s="279" t="str">
        <f t="shared" si="15"/>
        <v>укажите примерную дату выкупа в стлб 16</v>
      </c>
      <c r="AX258" s="195">
        <v>4502.5439999999999</v>
      </c>
    </row>
    <row r="259" spans="1:50" ht="26.25" thickBot="1" x14ac:dyDescent="0.4">
      <c r="A259" s="205">
        <v>254</v>
      </c>
      <c r="B259" s="213">
        <v>5</v>
      </c>
      <c r="C259" s="228">
        <v>100001946</v>
      </c>
      <c r="D259" s="484"/>
      <c r="E259" s="253" t="s">
        <v>471</v>
      </c>
      <c r="F259" s="216" t="s">
        <v>476</v>
      </c>
      <c r="G259" s="217" t="s">
        <v>191</v>
      </c>
      <c r="H259" s="286">
        <v>18</v>
      </c>
      <c r="I259" s="218">
        <v>145</v>
      </c>
      <c r="J259" s="219">
        <f t="shared" si="13"/>
        <v>174</v>
      </c>
      <c r="K259" s="295">
        <f t="shared" si="12"/>
        <v>3132</v>
      </c>
      <c r="L259" s="487"/>
      <c r="M259" s="212"/>
      <c r="N259" s="220"/>
      <c r="O259" s="193">
        <f t="shared" si="14"/>
        <v>0</v>
      </c>
      <c r="P259" s="194"/>
      <c r="Q259" s="279" t="str">
        <f t="shared" si="15"/>
        <v>укажите примерную дату выкупа в стлб 16</v>
      </c>
      <c r="AX259" s="195">
        <v>3071.076</v>
      </c>
    </row>
    <row r="260" spans="1:50" ht="26.25" thickBot="1" x14ac:dyDescent="0.4">
      <c r="A260" s="205">
        <v>255</v>
      </c>
      <c r="B260" s="213">
        <v>6</v>
      </c>
      <c r="C260" s="228">
        <v>100006513</v>
      </c>
      <c r="D260" s="484"/>
      <c r="E260" s="253" t="s">
        <v>471</v>
      </c>
      <c r="F260" s="216" t="s">
        <v>477</v>
      </c>
      <c r="G260" s="217" t="s">
        <v>191</v>
      </c>
      <c r="H260" s="299">
        <v>2</v>
      </c>
      <c r="I260" s="218">
        <v>1196</v>
      </c>
      <c r="J260" s="219">
        <f t="shared" si="13"/>
        <v>1435.2</v>
      </c>
      <c r="K260" s="303">
        <f t="shared" si="12"/>
        <v>2870.4</v>
      </c>
      <c r="L260" s="487"/>
      <c r="M260" s="212"/>
      <c r="N260" s="220"/>
      <c r="O260" s="193">
        <f t="shared" si="14"/>
        <v>0</v>
      </c>
      <c r="P260" s="194"/>
      <c r="Q260" s="279" t="str">
        <f t="shared" si="15"/>
        <v>укажите примерную дату выкупа в стлб 16</v>
      </c>
      <c r="AX260" s="195">
        <v>2822.748</v>
      </c>
    </row>
    <row r="261" spans="1:50" s="209" customFormat="1" ht="26.25" thickBot="1" x14ac:dyDescent="0.4">
      <c r="A261" s="205">
        <v>256</v>
      </c>
      <c r="B261" s="213">
        <v>7</v>
      </c>
      <c r="C261" s="228">
        <v>100002844</v>
      </c>
      <c r="D261" s="484"/>
      <c r="E261" s="253" t="s">
        <v>471</v>
      </c>
      <c r="F261" s="216" t="s">
        <v>478</v>
      </c>
      <c r="G261" s="217" t="s">
        <v>191</v>
      </c>
      <c r="H261" s="286">
        <v>4</v>
      </c>
      <c r="I261" s="218">
        <v>596</v>
      </c>
      <c r="J261" s="219">
        <f t="shared" si="13"/>
        <v>715.19999999999993</v>
      </c>
      <c r="K261" s="295">
        <f t="shared" si="12"/>
        <v>2860.7999999999997</v>
      </c>
      <c r="L261" s="487"/>
      <c r="M261" s="212"/>
      <c r="N261" s="220"/>
      <c r="O261" s="193">
        <f t="shared" si="14"/>
        <v>0</v>
      </c>
      <c r="P261" s="194"/>
      <c r="Q261" s="279" t="str">
        <f t="shared" si="15"/>
        <v>укажите примерную дату выкупа в стлб 16</v>
      </c>
      <c r="AX261" s="195">
        <v>2812.7999999999997</v>
      </c>
    </row>
    <row r="262" spans="1:50" ht="26.25" thickBot="1" x14ac:dyDescent="0.4">
      <c r="A262" s="205">
        <v>257</v>
      </c>
      <c r="B262" s="213">
        <v>8</v>
      </c>
      <c r="C262" s="228">
        <v>100007047</v>
      </c>
      <c r="D262" s="484"/>
      <c r="E262" s="253" t="s">
        <v>471</v>
      </c>
      <c r="F262" s="216" t="s">
        <v>479</v>
      </c>
      <c r="G262" s="217" t="s">
        <v>191</v>
      </c>
      <c r="H262" s="286">
        <v>30</v>
      </c>
      <c r="I262" s="218">
        <v>79</v>
      </c>
      <c r="J262" s="219">
        <f t="shared" si="13"/>
        <v>94.8</v>
      </c>
      <c r="K262" s="295">
        <f t="shared" ref="K262:K313" si="16">J262*H262</f>
        <v>2844</v>
      </c>
      <c r="L262" s="487"/>
      <c r="M262" s="212"/>
      <c r="N262" s="220"/>
      <c r="O262" s="193">
        <f t="shared" si="14"/>
        <v>0</v>
      </c>
      <c r="P262" s="194"/>
      <c r="Q262" s="279" t="str">
        <f t="shared" si="15"/>
        <v>укажите примерную дату выкупа в стлб 16</v>
      </c>
      <c r="AX262" s="195">
        <v>2781</v>
      </c>
    </row>
    <row r="263" spans="1:50" ht="26.25" thickBot="1" x14ac:dyDescent="0.4">
      <c r="A263" s="205">
        <v>258</v>
      </c>
      <c r="B263" s="213">
        <v>9</v>
      </c>
      <c r="C263" s="228">
        <v>100006115</v>
      </c>
      <c r="D263" s="484"/>
      <c r="E263" s="253" t="s">
        <v>471</v>
      </c>
      <c r="F263" s="216" t="s">
        <v>480</v>
      </c>
      <c r="G263" s="217" t="s">
        <v>191</v>
      </c>
      <c r="H263" s="299">
        <v>6</v>
      </c>
      <c r="I263" s="218">
        <v>364</v>
      </c>
      <c r="J263" s="219">
        <f t="shared" ref="J263:J313" si="17">I263*1.2</f>
        <v>436.8</v>
      </c>
      <c r="K263" s="303">
        <f t="shared" si="16"/>
        <v>2620.8000000000002</v>
      </c>
      <c r="L263" s="487"/>
      <c r="M263" s="212"/>
      <c r="N263" s="220"/>
      <c r="O263" s="193">
        <f t="shared" ref="O263:O313" si="18">K263*N263</f>
        <v>0</v>
      </c>
      <c r="P263" s="194"/>
      <c r="Q263" s="279" t="str">
        <f t="shared" ref="Q263:Q313" si="19">IF(N263&gt;H263,"П Е Р Е Б О Р -  см.сколько осталось на складе стлб 8","укажите примерную дату выкупа в стлб 16")</f>
        <v>укажите примерную дату выкупа в стлб 16</v>
      </c>
      <c r="AX263" s="195">
        <v>2574.9120000000003</v>
      </c>
    </row>
    <row r="264" spans="1:50" ht="26.25" thickBot="1" x14ac:dyDescent="0.4">
      <c r="A264" s="205">
        <v>259</v>
      </c>
      <c r="B264" s="213">
        <v>10</v>
      </c>
      <c r="C264" s="228">
        <v>100002003</v>
      </c>
      <c r="D264" s="484"/>
      <c r="E264" s="253" t="s">
        <v>471</v>
      </c>
      <c r="F264" s="216" t="s">
        <v>481</v>
      </c>
      <c r="G264" s="217" t="s">
        <v>191</v>
      </c>
      <c r="H264" s="286">
        <v>27</v>
      </c>
      <c r="I264" s="218">
        <v>52</v>
      </c>
      <c r="J264" s="219">
        <f t="shared" si="17"/>
        <v>62.4</v>
      </c>
      <c r="K264" s="295">
        <f t="shared" si="16"/>
        <v>1684.8</v>
      </c>
      <c r="L264" s="487"/>
      <c r="M264" s="212"/>
      <c r="N264" s="220"/>
      <c r="O264" s="193">
        <f t="shared" si="18"/>
        <v>0</v>
      </c>
      <c r="P264" s="194"/>
      <c r="Q264" s="279" t="str">
        <f t="shared" si="19"/>
        <v>укажите примерную дату выкупа в стлб 16</v>
      </c>
      <c r="AX264" s="195">
        <v>1651.3079999999998</v>
      </c>
    </row>
    <row r="265" spans="1:50" ht="26.25" thickBot="1" x14ac:dyDescent="0.4">
      <c r="A265" s="205">
        <v>260</v>
      </c>
      <c r="B265" s="213">
        <v>11</v>
      </c>
      <c r="C265" s="228">
        <v>100002127</v>
      </c>
      <c r="D265" s="484"/>
      <c r="E265" s="253" t="s">
        <v>471</v>
      </c>
      <c r="F265" s="216" t="s">
        <v>482</v>
      </c>
      <c r="G265" s="217" t="s">
        <v>191</v>
      </c>
      <c r="H265" s="299">
        <v>6</v>
      </c>
      <c r="I265" s="218">
        <v>141</v>
      </c>
      <c r="J265" s="219">
        <f t="shared" si="17"/>
        <v>169.2</v>
      </c>
      <c r="K265" s="303">
        <f t="shared" si="16"/>
        <v>1015.1999999999999</v>
      </c>
      <c r="L265" s="487"/>
      <c r="M265" s="212"/>
      <c r="N265" s="220"/>
      <c r="O265" s="193">
        <f t="shared" si="18"/>
        <v>0</v>
      </c>
      <c r="P265" s="194"/>
      <c r="Q265" s="279" t="str">
        <f t="shared" si="19"/>
        <v>укажите примерную дату выкупа в стлб 16</v>
      </c>
      <c r="AX265" s="195">
        <v>994.58400000000006</v>
      </c>
    </row>
    <row r="266" spans="1:50" s="209" customFormat="1" ht="26.25" thickBot="1" x14ac:dyDescent="0.4">
      <c r="A266" s="205">
        <v>261</v>
      </c>
      <c r="B266" s="213">
        <v>12</v>
      </c>
      <c r="C266" s="228">
        <v>100006319</v>
      </c>
      <c r="D266" s="484"/>
      <c r="E266" s="253" t="s">
        <v>471</v>
      </c>
      <c r="F266" s="216" t="s">
        <v>483</v>
      </c>
      <c r="G266" s="217" t="s">
        <v>191</v>
      </c>
      <c r="H266" s="286">
        <v>20</v>
      </c>
      <c r="I266" s="218">
        <v>30</v>
      </c>
      <c r="J266" s="219">
        <f t="shared" si="17"/>
        <v>36</v>
      </c>
      <c r="K266" s="295">
        <f t="shared" si="16"/>
        <v>720</v>
      </c>
      <c r="L266" s="487"/>
      <c r="M266" s="212"/>
      <c r="N266" s="220"/>
      <c r="O266" s="193">
        <f t="shared" si="18"/>
        <v>0</v>
      </c>
      <c r="P266" s="194"/>
      <c r="Q266" s="279" t="str">
        <f t="shared" si="19"/>
        <v>укажите примерную дату выкупа в стлб 16</v>
      </c>
      <c r="AX266" s="195">
        <v>701.59199999999998</v>
      </c>
    </row>
    <row r="267" spans="1:50" ht="26.25" thickBot="1" x14ac:dyDescent="0.4">
      <c r="A267" s="205">
        <v>262</v>
      </c>
      <c r="B267" s="197">
        <v>13</v>
      </c>
      <c r="C267" s="198">
        <v>100002131</v>
      </c>
      <c r="D267" s="485"/>
      <c r="E267" s="199" t="s">
        <v>471</v>
      </c>
      <c r="F267" s="200" t="s">
        <v>484</v>
      </c>
      <c r="G267" s="201" t="s">
        <v>191</v>
      </c>
      <c r="H267" s="298">
        <v>2</v>
      </c>
      <c r="I267" s="202">
        <v>271</v>
      </c>
      <c r="J267" s="203">
        <f t="shared" si="17"/>
        <v>325.2</v>
      </c>
      <c r="K267" s="302">
        <f t="shared" si="16"/>
        <v>650.4</v>
      </c>
      <c r="L267" s="488"/>
      <c r="M267" s="212"/>
      <c r="N267" s="220"/>
      <c r="O267" s="193">
        <f t="shared" si="18"/>
        <v>0</v>
      </c>
      <c r="P267" s="194"/>
      <c r="Q267" s="279" t="str">
        <f t="shared" si="19"/>
        <v>укажите примерную дату выкупа в стлб 16</v>
      </c>
      <c r="AX267" s="195">
        <v>638.84399999999994</v>
      </c>
    </row>
    <row r="268" spans="1:50" ht="26.25" thickBot="1" x14ac:dyDescent="0.4">
      <c r="A268" s="205">
        <v>263</v>
      </c>
      <c r="B268" s="256">
        <v>1</v>
      </c>
      <c r="C268" s="206">
        <v>100005317</v>
      </c>
      <c r="D268" s="489" t="s">
        <v>485</v>
      </c>
      <c r="E268" s="207" t="s">
        <v>486</v>
      </c>
      <c r="F268" s="188" t="s">
        <v>487</v>
      </c>
      <c r="G268" s="189" t="s">
        <v>191</v>
      </c>
      <c r="H268" s="301">
        <v>1</v>
      </c>
      <c r="I268" s="190">
        <v>58705</v>
      </c>
      <c r="J268" s="191">
        <f t="shared" si="17"/>
        <v>70446</v>
      </c>
      <c r="K268" s="305">
        <f t="shared" si="16"/>
        <v>70446</v>
      </c>
      <c r="L268" s="486">
        <f>SUM(K268:K313)</f>
        <v>199693.2</v>
      </c>
      <c r="M268" s="212"/>
      <c r="N268" s="220"/>
      <c r="O268" s="193">
        <f t="shared" si="18"/>
        <v>0</v>
      </c>
      <c r="P268" s="194"/>
      <c r="Q268" s="279" t="str">
        <f t="shared" si="19"/>
        <v>укажите примерную дату выкупа в стлб 16</v>
      </c>
      <c r="AX268" s="195">
        <v>69290.963999999993</v>
      </c>
    </row>
    <row r="269" spans="1:50" ht="26.25" thickBot="1" x14ac:dyDescent="0.4">
      <c r="A269" s="205">
        <v>264</v>
      </c>
      <c r="B269" s="213">
        <v>2</v>
      </c>
      <c r="C269" s="214">
        <v>100005288</v>
      </c>
      <c r="D269" s="490"/>
      <c r="E269" s="215" t="s">
        <v>486</v>
      </c>
      <c r="F269" s="216" t="s">
        <v>488</v>
      </c>
      <c r="G269" s="217" t="s">
        <v>191</v>
      </c>
      <c r="H269" s="286">
        <v>2</v>
      </c>
      <c r="I269" s="218">
        <v>19292</v>
      </c>
      <c r="J269" s="219">
        <f t="shared" si="17"/>
        <v>23150.399999999998</v>
      </c>
      <c r="K269" s="295">
        <f t="shared" si="16"/>
        <v>46300.799999999996</v>
      </c>
      <c r="L269" s="487"/>
      <c r="M269" s="212"/>
      <c r="N269" s="220"/>
      <c r="O269" s="193">
        <f t="shared" si="18"/>
        <v>0</v>
      </c>
      <c r="P269" s="194"/>
      <c r="Q269" s="279" t="str">
        <f t="shared" si="19"/>
        <v>укажите примерную дату выкупа в стлб 16</v>
      </c>
      <c r="AX269" s="195">
        <v>45540</v>
      </c>
    </row>
    <row r="270" spans="1:50" ht="26.25" thickBot="1" x14ac:dyDescent="0.4">
      <c r="A270" s="205">
        <v>265</v>
      </c>
      <c r="B270" s="213">
        <v>3</v>
      </c>
      <c r="C270" s="214">
        <v>100006128</v>
      </c>
      <c r="D270" s="490"/>
      <c r="E270" s="215" t="s">
        <v>489</v>
      </c>
      <c r="F270" s="216" t="s">
        <v>490</v>
      </c>
      <c r="G270" s="217" t="s">
        <v>191</v>
      </c>
      <c r="H270" s="299">
        <v>17</v>
      </c>
      <c r="I270" s="218">
        <v>475</v>
      </c>
      <c r="J270" s="219">
        <f t="shared" si="17"/>
        <v>570</v>
      </c>
      <c r="K270" s="303">
        <f t="shared" si="16"/>
        <v>9690</v>
      </c>
      <c r="L270" s="487"/>
      <c r="M270" s="212"/>
      <c r="N270" s="220"/>
      <c r="O270" s="193">
        <f t="shared" si="18"/>
        <v>0</v>
      </c>
      <c r="P270" s="194"/>
      <c r="Q270" s="279" t="str">
        <f t="shared" si="19"/>
        <v>укажите примерную дату выкупа в стлб 16</v>
      </c>
      <c r="AX270" s="195">
        <v>9513.0959999999995</v>
      </c>
    </row>
    <row r="271" spans="1:50" ht="26.25" thickBot="1" x14ac:dyDescent="0.4">
      <c r="A271" s="205">
        <v>266</v>
      </c>
      <c r="B271" s="213">
        <v>4</v>
      </c>
      <c r="C271" s="214">
        <v>100005324</v>
      </c>
      <c r="D271" s="490"/>
      <c r="E271" s="215" t="s">
        <v>486</v>
      </c>
      <c r="F271" s="216" t="s">
        <v>491</v>
      </c>
      <c r="G271" s="217" t="s">
        <v>191</v>
      </c>
      <c r="H271" s="299">
        <v>4</v>
      </c>
      <c r="I271" s="218">
        <v>1462</v>
      </c>
      <c r="J271" s="219">
        <f t="shared" si="17"/>
        <v>1754.3999999999999</v>
      </c>
      <c r="K271" s="303">
        <f t="shared" si="16"/>
        <v>7017.5999999999995</v>
      </c>
      <c r="L271" s="487"/>
      <c r="M271" s="212"/>
      <c r="N271" s="220"/>
      <c r="O271" s="193">
        <f t="shared" si="18"/>
        <v>0</v>
      </c>
      <c r="P271" s="194"/>
      <c r="Q271" s="279" t="str">
        <f t="shared" si="19"/>
        <v>укажите примерную дату выкупа в стлб 16</v>
      </c>
      <c r="AX271" s="195">
        <v>6899.1839999999993</v>
      </c>
    </row>
    <row r="272" spans="1:50" ht="26.25" thickBot="1" x14ac:dyDescent="0.4">
      <c r="A272" s="205">
        <v>267</v>
      </c>
      <c r="B272" s="213">
        <v>5</v>
      </c>
      <c r="C272" s="214">
        <v>100006126</v>
      </c>
      <c r="D272" s="490"/>
      <c r="E272" s="215" t="s">
        <v>489</v>
      </c>
      <c r="F272" s="216" t="s">
        <v>492</v>
      </c>
      <c r="G272" s="217" t="s">
        <v>191</v>
      </c>
      <c r="H272" s="299">
        <v>9</v>
      </c>
      <c r="I272" s="218">
        <v>362</v>
      </c>
      <c r="J272" s="219">
        <f t="shared" si="17"/>
        <v>434.4</v>
      </c>
      <c r="K272" s="303">
        <f t="shared" si="16"/>
        <v>3909.6</v>
      </c>
      <c r="L272" s="487"/>
      <c r="M272" s="212"/>
      <c r="N272" s="220"/>
      <c r="O272" s="193">
        <f t="shared" si="18"/>
        <v>0</v>
      </c>
      <c r="P272" s="194"/>
      <c r="Q272" s="279" t="str">
        <f t="shared" si="19"/>
        <v>укажите примерную дату выкупа в стлб 16</v>
      </c>
      <c r="AX272" s="195">
        <v>3846.1679999999997</v>
      </c>
    </row>
    <row r="273" spans="1:50" ht="26.25" thickBot="1" x14ac:dyDescent="0.4">
      <c r="A273" s="205">
        <v>268</v>
      </c>
      <c r="B273" s="213">
        <v>6</v>
      </c>
      <c r="C273" s="214">
        <v>100000275</v>
      </c>
      <c r="D273" s="490"/>
      <c r="E273" s="215" t="s">
        <v>486</v>
      </c>
      <c r="F273" s="216" t="s">
        <v>493</v>
      </c>
      <c r="G273" s="217" t="s">
        <v>191</v>
      </c>
      <c r="H273" s="299">
        <v>109</v>
      </c>
      <c r="I273" s="218">
        <v>29</v>
      </c>
      <c r="J273" s="219">
        <f t="shared" si="17"/>
        <v>34.799999999999997</v>
      </c>
      <c r="K273" s="303">
        <f t="shared" si="16"/>
        <v>3793.2</v>
      </c>
      <c r="L273" s="487"/>
      <c r="M273" s="212"/>
      <c r="N273" s="220"/>
      <c r="O273" s="193">
        <f t="shared" si="18"/>
        <v>0</v>
      </c>
      <c r="P273" s="194"/>
      <c r="Q273" s="279" t="str">
        <f t="shared" si="19"/>
        <v>укажите примерную дату выкупа в стлб 16</v>
      </c>
      <c r="AX273" s="195">
        <v>3619.2719999999999</v>
      </c>
    </row>
    <row r="274" spans="1:50" ht="26.25" thickBot="1" x14ac:dyDescent="0.4">
      <c r="A274" s="205">
        <v>269</v>
      </c>
      <c r="B274" s="213">
        <v>7</v>
      </c>
      <c r="C274" s="214">
        <v>100000258</v>
      </c>
      <c r="D274" s="490"/>
      <c r="E274" s="215" t="s">
        <v>486</v>
      </c>
      <c r="F274" s="216" t="s">
        <v>494</v>
      </c>
      <c r="G274" s="217" t="s">
        <v>191</v>
      </c>
      <c r="H274" s="299">
        <v>16</v>
      </c>
      <c r="I274" s="218">
        <v>143</v>
      </c>
      <c r="J274" s="219">
        <f t="shared" si="17"/>
        <v>171.6</v>
      </c>
      <c r="K274" s="303">
        <f t="shared" si="16"/>
        <v>2745.6</v>
      </c>
      <c r="L274" s="487"/>
      <c r="M274" s="212"/>
      <c r="N274" s="220"/>
      <c r="O274" s="193">
        <f t="shared" si="18"/>
        <v>0</v>
      </c>
      <c r="P274" s="194"/>
      <c r="Q274" s="279" t="str">
        <f t="shared" si="19"/>
        <v>укажите примерную дату выкупа в стлб 16</v>
      </c>
      <c r="AX274" s="195">
        <v>2683.7639999999997</v>
      </c>
    </row>
    <row r="275" spans="1:50" ht="26.25" thickBot="1" x14ac:dyDescent="0.4">
      <c r="A275" s="205">
        <v>270</v>
      </c>
      <c r="B275" s="213">
        <v>8</v>
      </c>
      <c r="C275" s="214">
        <v>100000264</v>
      </c>
      <c r="D275" s="490"/>
      <c r="E275" s="215" t="s">
        <v>486</v>
      </c>
      <c r="F275" s="216" t="s">
        <v>495</v>
      </c>
      <c r="G275" s="217" t="s">
        <v>191</v>
      </c>
      <c r="H275" s="299">
        <v>20</v>
      </c>
      <c r="I275" s="218">
        <v>114</v>
      </c>
      <c r="J275" s="219">
        <f t="shared" si="17"/>
        <v>136.79999999999998</v>
      </c>
      <c r="K275" s="303">
        <f t="shared" si="16"/>
        <v>2735.9999999999995</v>
      </c>
      <c r="L275" s="487"/>
      <c r="M275" s="212"/>
      <c r="N275" s="220"/>
      <c r="O275" s="193">
        <f t="shared" si="18"/>
        <v>0</v>
      </c>
      <c r="P275" s="194"/>
      <c r="Q275" s="279" t="str">
        <f t="shared" si="19"/>
        <v>укажите примерную дату выкупа в стлб 16</v>
      </c>
      <c r="AX275" s="195">
        <v>2670</v>
      </c>
    </row>
    <row r="276" spans="1:50" ht="26.25" thickBot="1" x14ac:dyDescent="0.4">
      <c r="A276" s="205">
        <v>271</v>
      </c>
      <c r="B276" s="213">
        <v>9</v>
      </c>
      <c r="C276" s="214">
        <v>100000266</v>
      </c>
      <c r="D276" s="490"/>
      <c r="E276" s="215" t="s">
        <v>486</v>
      </c>
      <c r="F276" s="216" t="s">
        <v>496</v>
      </c>
      <c r="G276" s="217" t="s">
        <v>191</v>
      </c>
      <c r="H276" s="299">
        <v>41</v>
      </c>
      <c r="I276" s="218">
        <v>55</v>
      </c>
      <c r="J276" s="219">
        <f t="shared" si="17"/>
        <v>66</v>
      </c>
      <c r="K276" s="303">
        <f t="shared" si="16"/>
        <v>2706</v>
      </c>
      <c r="L276" s="487"/>
      <c r="M276" s="212"/>
      <c r="N276" s="220"/>
      <c r="O276" s="193">
        <f t="shared" si="18"/>
        <v>0</v>
      </c>
      <c r="P276" s="194"/>
      <c r="Q276" s="279" t="str">
        <f t="shared" si="19"/>
        <v>укажите примерную дату выкупа в стлб 16</v>
      </c>
      <c r="AX276" s="195">
        <v>2620.212</v>
      </c>
    </row>
    <row r="277" spans="1:50" ht="26.25" thickBot="1" x14ac:dyDescent="0.4">
      <c r="A277" s="205">
        <v>272</v>
      </c>
      <c r="B277" s="213">
        <v>10</v>
      </c>
      <c r="C277" s="214">
        <v>100000269</v>
      </c>
      <c r="D277" s="490"/>
      <c r="E277" s="215" t="s">
        <v>486</v>
      </c>
      <c r="F277" s="216" t="s">
        <v>497</v>
      </c>
      <c r="G277" s="217" t="s">
        <v>191</v>
      </c>
      <c r="H277" s="299">
        <v>17</v>
      </c>
      <c r="I277" s="218">
        <v>129</v>
      </c>
      <c r="J277" s="219">
        <f t="shared" si="17"/>
        <v>154.79999999999998</v>
      </c>
      <c r="K277" s="303">
        <f t="shared" si="16"/>
        <v>2631.6</v>
      </c>
      <c r="L277" s="487"/>
      <c r="M277" s="212"/>
      <c r="N277" s="220"/>
      <c r="O277" s="193">
        <f t="shared" si="18"/>
        <v>0</v>
      </c>
      <c r="P277" s="194"/>
      <c r="Q277" s="279" t="str">
        <f t="shared" si="19"/>
        <v>укажите примерную дату выкупа в стлб 16</v>
      </c>
      <c r="AX277" s="195">
        <v>2574.2040000000002</v>
      </c>
    </row>
    <row r="278" spans="1:50" ht="26.25" thickBot="1" x14ac:dyDescent="0.4">
      <c r="A278" s="205">
        <v>273</v>
      </c>
      <c r="B278" s="213">
        <v>11</v>
      </c>
      <c r="C278" s="214">
        <v>100005293</v>
      </c>
      <c r="D278" s="490"/>
      <c r="E278" s="215" t="s">
        <v>486</v>
      </c>
      <c r="F278" s="216" t="s">
        <v>498</v>
      </c>
      <c r="G278" s="217" t="s">
        <v>191</v>
      </c>
      <c r="H278" s="286">
        <v>4</v>
      </c>
      <c r="I278" s="218">
        <v>541</v>
      </c>
      <c r="J278" s="219">
        <f t="shared" si="17"/>
        <v>649.19999999999993</v>
      </c>
      <c r="K278" s="295">
        <f t="shared" si="16"/>
        <v>2596.7999999999997</v>
      </c>
      <c r="L278" s="487"/>
      <c r="M278" s="212"/>
      <c r="N278" s="220"/>
      <c r="O278" s="193">
        <f t="shared" si="18"/>
        <v>0</v>
      </c>
      <c r="P278" s="194"/>
      <c r="Q278" s="279" t="str">
        <f t="shared" si="19"/>
        <v>укажите примерную дату выкупа в стлб 16</v>
      </c>
      <c r="AX278" s="195">
        <v>2552.0039999999999</v>
      </c>
    </row>
    <row r="279" spans="1:50" ht="26.25" thickBot="1" x14ac:dyDescent="0.4">
      <c r="A279" s="205">
        <v>274</v>
      </c>
      <c r="B279" s="213">
        <v>12</v>
      </c>
      <c r="C279" s="214">
        <v>100005419</v>
      </c>
      <c r="D279" s="490"/>
      <c r="E279" s="215" t="s">
        <v>486</v>
      </c>
      <c r="F279" s="216" t="s">
        <v>499</v>
      </c>
      <c r="G279" s="217" t="s">
        <v>191</v>
      </c>
      <c r="H279" s="299">
        <v>1</v>
      </c>
      <c r="I279" s="218">
        <v>1891</v>
      </c>
      <c r="J279" s="219">
        <f t="shared" si="17"/>
        <v>2269.1999999999998</v>
      </c>
      <c r="K279" s="303">
        <f t="shared" si="16"/>
        <v>2269.1999999999998</v>
      </c>
      <c r="L279" s="487"/>
      <c r="M279" s="212"/>
      <c r="N279" s="220"/>
      <c r="O279" s="193">
        <f t="shared" si="18"/>
        <v>0</v>
      </c>
      <c r="P279" s="194"/>
      <c r="Q279" s="279" t="str">
        <f t="shared" si="19"/>
        <v>укажите примерную дату выкупа в стлб 16</v>
      </c>
      <c r="AX279" s="195">
        <v>2232.2040000000002</v>
      </c>
    </row>
    <row r="280" spans="1:50" s="209" customFormat="1" ht="26.25" thickBot="1" x14ac:dyDescent="0.4">
      <c r="A280" s="205">
        <v>275</v>
      </c>
      <c r="B280" s="213">
        <v>13</v>
      </c>
      <c r="C280" s="214">
        <v>100000545</v>
      </c>
      <c r="D280" s="490"/>
      <c r="E280" s="215" t="s">
        <v>486</v>
      </c>
      <c r="F280" s="216" t="s">
        <v>500</v>
      </c>
      <c r="G280" s="217" t="s">
        <v>191</v>
      </c>
      <c r="H280" s="286">
        <v>1</v>
      </c>
      <c r="I280" s="218">
        <v>1804</v>
      </c>
      <c r="J280" s="219">
        <f t="shared" si="17"/>
        <v>2164.7999999999997</v>
      </c>
      <c r="K280" s="295">
        <f t="shared" si="16"/>
        <v>2164.7999999999997</v>
      </c>
      <c r="L280" s="487"/>
      <c r="M280" s="212"/>
      <c r="N280" s="220"/>
      <c r="O280" s="193">
        <f t="shared" si="18"/>
        <v>0</v>
      </c>
      <c r="P280" s="194"/>
      <c r="Q280" s="279" t="str">
        <f t="shared" si="19"/>
        <v>укажите примерную дату выкупа в стлб 16</v>
      </c>
      <c r="AX280" s="195">
        <v>2128.2839999999997</v>
      </c>
    </row>
    <row r="281" spans="1:50" ht="26.25" thickBot="1" x14ac:dyDescent="0.4">
      <c r="A281" s="205">
        <v>276</v>
      </c>
      <c r="B281" s="213">
        <v>14</v>
      </c>
      <c r="C281" s="214">
        <v>100000274</v>
      </c>
      <c r="D281" s="490"/>
      <c r="E281" s="215" t="s">
        <v>486</v>
      </c>
      <c r="F281" s="216" t="s">
        <v>501</v>
      </c>
      <c r="G281" s="217" t="s">
        <v>191</v>
      </c>
      <c r="H281" s="299">
        <v>39</v>
      </c>
      <c r="I281" s="218">
        <v>46</v>
      </c>
      <c r="J281" s="219">
        <f t="shared" si="17"/>
        <v>55.199999999999996</v>
      </c>
      <c r="K281" s="303">
        <f t="shared" si="16"/>
        <v>2152.7999999999997</v>
      </c>
      <c r="L281" s="487"/>
      <c r="M281" s="212"/>
      <c r="N281" s="220"/>
      <c r="O281" s="193">
        <f t="shared" si="18"/>
        <v>0</v>
      </c>
      <c r="P281" s="194"/>
      <c r="Q281" s="279" t="str">
        <f t="shared" si="19"/>
        <v>укажите примерную дату выкупа в стлб 16</v>
      </c>
      <c r="AX281" s="195">
        <v>2126.172</v>
      </c>
    </row>
    <row r="282" spans="1:50" ht="26.25" thickBot="1" x14ac:dyDescent="0.4">
      <c r="A282" s="205">
        <v>277</v>
      </c>
      <c r="B282" s="213">
        <v>15</v>
      </c>
      <c r="C282" s="214">
        <v>100000280</v>
      </c>
      <c r="D282" s="490"/>
      <c r="E282" s="215" t="s">
        <v>486</v>
      </c>
      <c r="F282" s="216" t="s">
        <v>502</v>
      </c>
      <c r="G282" s="217" t="s">
        <v>191</v>
      </c>
      <c r="H282" s="299">
        <v>10</v>
      </c>
      <c r="I282" s="218">
        <v>170</v>
      </c>
      <c r="J282" s="219">
        <f t="shared" si="17"/>
        <v>204</v>
      </c>
      <c r="K282" s="303">
        <f t="shared" si="16"/>
        <v>2040</v>
      </c>
      <c r="L282" s="487"/>
      <c r="M282" s="212"/>
      <c r="N282" s="220"/>
      <c r="O282" s="193">
        <f t="shared" si="18"/>
        <v>0</v>
      </c>
      <c r="P282" s="194"/>
      <c r="Q282" s="279" t="str">
        <f t="shared" si="19"/>
        <v>укажите примерную дату выкупа в стлб 16</v>
      </c>
      <c r="AX282" s="195">
        <v>1999.992</v>
      </c>
    </row>
    <row r="283" spans="1:50" ht="26.25" thickBot="1" x14ac:dyDescent="0.4">
      <c r="A283" s="205">
        <v>278</v>
      </c>
      <c r="B283" s="213">
        <v>16</v>
      </c>
      <c r="C283" s="214">
        <v>100005291</v>
      </c>
      <c r="D283" s="490"/>
      <c r="E283" s="215" t="s">
        <v>486</v>
      </c>
      <c r="F283" s="216" t="s">
        <v>503</v>
      </c>
      <c r="G283" s="217" t="s">
        <v>191</v>
      </c>
      <c r="H283" s="286">
        <v>7</v>
      </c>
      <c r="I283" s="218">
        <v>219</v>
      </c>
      <c r="J283" s="219">
        <f t="shared" si="17"/>
        <v>262.8</v>
      </c>
      <c r="K283" s="295">
        <f t="shared" si="16"/>
        <v>1839.6000000000001</v>
      </c>
      <c r="L283" s="487"/>
      <c r="M283" s="212"/>
      <c r="N283" s="220"/>
      <c r="O283" s="193">
        <f t="shared" si="18"/>
        <v>0</v>
      </c>
      <c r="P283" s="194"/>
      <c r="Q283" s="279" t="str">
        <f t="shared" si="19"/>
        <v>укажите примерную дату выкупа в стлб 16</v>
      </c>
      <c r="AX283" s="195">
        <v>1806.06</v>
      </c>
    </row>
    <row r="284" spans="1:50" ht="26.25" thickBot="1" x14ac:dyDescent="0.4">
      <c r="A284" s="205">
        <v>279</v>
      </c>
      <c r="B284" s="213">
        <v>17</v>
      </c>
      <c r="C284" s="214">
        <v>100000547</v>
      </c>
      <c r="D284" s="490"/>
      <c r="E284" s="215" t="s">
        <v>486</v>
      </c>
      <c r="F284" s="216" t="s">
        <v>504</v>
      </c>
      <c r="G284" s="217" t="s">
        <v>191</v>
      </c>
      <c r="H284" s="299">
        <v>2</v>
      </c>
      <c r="I284" s="218">
        <v>751</v>
      </c>
      <c r="J284" s="219">
        <f t="shared" si="17"/>
        <v>901.19999999999993</v>
      </c>
      <c r="K284" s="303">
        <f t="shared" si="16"/>
        <v>1802.3999999999999</v>
      </c>
      <c r="L284" s="487"/>
      <c r="M284" s="212"/>
      <c r="N284" s="220"/>
      <c r="O284" s="193">
        <f t="shared" si="18"/>
        <v>0</v>
      </c>
      <c r="P284" s="194"/>
      <c r="Q284" s="279" t="str">
        <f t="shared" si="19"/>
        <v>укажите примерную дату выкупа в стлб 16</v>
      </c>
      <c r="AX284" s="195">
        <v>1772.7839999999999</v>
      </c>
    </row>
    <row r="285" spans="1:50" ht="26.25" thickBot="1" x14ac:dyDescent="0.4">
      <c r="A285" s="205">
        <v>280</v>
      </c>
      <c r="B285" s="213">
        <v>18</v>
      </c>
      <c r="C285" s="214">
        <v>100005255</v>
      </c>
      <c r="D285" s="490"/>
      <c r="E285" s="215" t="s">
        <v>486</v>
      </c>
      <c r="F285" s="216" t="s">
        <v>505</v>
      </c>
      <c r="G285" s="217" t="s">
        <v>191</v>
      </c>
      <c r="H285" s="299">
        <v>2</v>
      </c>
      <c r="I285" s="218">
        <v>733</v>
      </c>
      <c r="J285" s="219">
        <f t="shared" si="17"/>
        <v>879.6</v>
      </c>
      <c r="K285" s="303">
        <f t="shared" si="16"/>
        <v>1759.2</v>
      </c>
      <c r="L285" s="487"/>
      <c r="M285" s="212"/>
      <c r="N285" s="220"/>
      <c r="O285" s="193">
        <f t="shared" si="18"/>
        <v>0</v>
      </c>
      <c r="P285" s="194"/>
      <c r="Q285" s="279" t="str">
        <f t="shared" si="19"/>
        <v>укажите примерную дату выкупа в стлб 16</v>
      </c>
      <c r="AX285" s="195">
        <v>1728.816</v>
      </c>
    </row>
    <row r="286" spans="1:50" ht="26.25" thickBot="1" x14ac:dyDescent="0.4">
      <c r="A286" s="205">
        <v>281</v>
      </c>
      <c r="B286" s="213">
        <v>19</v>
      </c>
      <c r="C286" s="214">
        <v>100000273</v>
      </c>
      <c r="D286" s="490"/>
      <c r="E286" s="215" t="s">
        <v>486</v>
      </c>
      <c r="F286" s="216" t="s">
        <v>506</v>
      </c>
      <c r="G286" s="217" t="s">
        <v>191</v>
      </c>
      <c r="H286" s="299">
        <v>14</v>
      </c>
      <c r="I286" s="218">
        <v>104</v>
      </c>
      <c r="J286" s="219">
        <f t="shared" si="17"/>
        <v>124.8</v>
      </c>
      <c r="K286" s="303">
        <f t="shared" si="16"/>
        <v>1747.2</v>
      </c>
      <c r="L286" s="487"/>
      <c r="M286" s="212"/>
      <c r="N286" s="220"/>
      <c r="O286" s="193">
        <f t="shared" si="18"/>
        <v>0</v>
      </c>
      <c r="P286" s="194"/>
      <c r="Q286" s="279" t="str">
        <f t="shared" si="19"/>
        <v>укажите примерную дату выкупа в стлб 16</v>
      </c>
      <c r="AX286" s="195">
        <v>1711.1879999999999</v>
      </c>
    </row>
    <row r="287" spans="1:50" ht="26.25" thickBot="1" x14ac:dyDescent="0.4">
      <c r="A287" s="205">
        <v>282</v>
      </c>
      <c r="B287" s="213">
        <v>20</v>
      </c>
      <c r="C287" s="214">
        <v>100000279</v>
      </c>
      <c r="D287" s="490"/>
      <c r="E287" s="215" t="s">
        <v>486</v>
      </c>
      <c r="F287" s="216" t="s">
        <v>507</v>
      </c>
      <c r="G287" s="217" t="s">
        <v>191</v>
      </c>
      <c r="H287" s="299">
        <v>23</v>
      </c>
      <c r="I287" s="218">
        <v>55</v>
      </c>
      <c r="J287" s="219">
        <f t="shared" si="17"/>
        <v>66</v>
      </c>
      <c r="K287" s="303">
        <f t="shared" si="16"/>
        <v>1518</v>
      </c>
      <c r="L287" s="487"/>
      <c r="M287" s="212"/>
      <c r="N287" s="220"/>
      <c r="O287" s="193">
        <f t="shared" si="18"/>
        <v>0</v>
      </c>
      <c r="P287" s="194"/>
      <c r="Q287" s="279" t="str">
        <f t="shared" si="19"/>
        <v>укажите примерную дату выкупа в стлб 16</v>
      </c>
      <c r="AX287" s="195">
        <v>1487.604</v>
      </c>
    </row>
    <row r="288" spans="1:50" ht="26.25" thickBot="1" x14ac:dyDescent="0.4">
      <c r="A288" s="205">
        <v>283</v>
      </c>
      <c r="B288" s="213">
        <v>21</v>
      </c>
      <c r="C288" s="214">
        <v>100000263</v>
      </c>
      <c r="D288" s="490"/>
      <c r="E288" s="215" t="s">
        <v>486</v>
      </c>
      <c r="F288" s="216" t="s">
        <v>508</v>
      </c>
      <c r="G288" s="217" t="s">
        <v>191</v>
      </c>
      <c r="H288" s="299">
        <v>8</v>
      </c>
      <c r="I288" s="218">
        <v>136</v>
      </c>
      <c r="J288" s="219">
        <f t="shared" si="17"/>
        <v>163.19999999999999</v>
      </c>
      <c r="K288" s="303">
        <f t="shared" si="16"/>
        <v>1305.5999999999999</v>
      </c>
      <c r="L288" s="487"/>
      <c r="M288" s="212"/>
      <c r="N288" s="220"/>
      <c r="O288" s="193">
        <f t="shared" si="18"/>
        <v>0</v>
      </c>
      <c r="P288" s="194"/>
      <c r="Q288" s="279" t="str">
        <f t="shared" si="19"/>
        <v>укажите примерную дату выкупа в стлб 16</v>
      </c>
      <c r="AX288" s="195">
        <v>1284.6479999999999</v>
      </c>
    </row>
    <row r="289" spans="1:50" ht="26.25" thickBot="1" x14ac:dyDescent="0.4">
      <c r="A289" s="205">
        <v>284</v>
      </c>
      <c r="B289" s="213">
        <v>22</v>
      </c>
      <c r="C289" s="214">
        <v>100005279</v>
      </c>
      <c r="D289" s="490"/>
      <c r="E289" s="215" t="s">
        <v>486</v>
      </c>
      <c r="F289" s="216" t="s">
        <v>509</v>
      </c>
      <c r="G289" s="217" t="s">
        <v>191</v>
      </c>
      <c r="H289" s="286">
        <v>2</v>
      </c>
      <c r="I289" s="218">
        <v>545</v>
      </c>
      <c r="J289" s="219">
        <f t="shared" si="17"/>
        <v>654</v>
      </c>
      <c r="K289" s="295">
        <f t="shared" si="16"/>
        <v>1308</v>
      </c>
      <c r="L289" s="487"/>
      <c r="M289" s="212"/>
      <c r="N289" s="220"/>
      <c r="O289" s="193">
        <f t="shared" si="18"/>
        <v>0</v>
      </c>
      <c r="P289" s="194"/>
      <c r="Q289" s="279" t="str">
        <f t="shared" si="19"/>
        <v>укажите примерную дату выкупа в стлб 16</v>
      </c>
      <c r="AX289" s="195">
        <v>1284</v>
      </c>
    </row>
    <row r="290" spans="1:50" ht="26.25" thickBot="1" x14ac:dyDescent="0.4">
      <c r="A290" s="205">
        <v>285</v>
      </c>
      <c r="B290" s="213">
        <v>23</v>
      </c>
      <c r="C290" s="214">
        <v>100000277</v>
      </c>
      <c r="D290" s="490"/>
      <c r="E290" s="215" t="s">
        <v>486</v>
      </c>
      <c r="F290" s="216" t="s">
        <v>510</v>
      </c>
      <c r="G290" s="217" t="s">
        <v>191</v>
      </c>
      <c r="H290" s="299">
        <v>20</v>
      </c>
      <c r="I290" s="218">
        <v>51</v>
      </c>
      <c r="J290" s="219">
        <f t="shared" si="17"/>
        <v>61.199999999999996</v>
      </c>
      <c r="K290" s="303">
        <f t="shared" si="16"/>
        <v>1224</v>
      </c>
      <c r="L290" s="487"/>
      <c r="M290" s="212"/>
      <c r="N290" s="220"/>
      <c r="O290" s="193">
        <f t="shared" si="18"/>
        <v>0</v>
      </c>
      <c r="P290" s="194"/>
      <c r="Q290" s="279" t="str">
        <f t="shared" si="19"/>
        <v>укажите примерную дату выкупа в стлб 16</v>
      </c>
      <c r="AX290" s="195">
        <v>1190.8440000000001</v>
      </c>
    </row>
    <row r="291" spans="1:50" ht="26.25" thickBot="1" x14ac:dyDescent="0.4">
      <c r="A291" s="205">
        <v>286</v>
      </c>
      <c r="B291" s="213">
        <v>24</v>
      </c>
      <c r="C291" s="214">
        <v>100005385</v>
      </c>
      <c r="D291" s="490"/>
      <c r="E291" s="215" t="s">
        <v>486</v>
      </c>
      <c r="F291" s="216" t="s">
        <v>511</v>
      </c>
      <c r="G291" s="217" t="s">
        <v>191</v>
      </c>
      <c r="H291" s="299">
        <v>1</v>
      </c>
      <c r="I291" s="218">
        <v>979</v>
      </c>
      <c r="J291" s="219">
        <f t="shared" si="17"/>
        <v>1174.8</v>
      </c>
      <c r="K291" s="303">
        <f t="shared" si="16"/>
        <v>1174.8</v>
      </c>
      <c r="L291" s="487"/>
      <c r="M291" s="212"/>
      <c r="N291" s="220"/>
      <c r="O291" s="193">
        <f t="shared" si="18"/>
        <v>0</v>
      </c>
      <c r="P291" s="194"/>
      <c r="Q291" s="279" t="str">
        <f t="shared" si="19"/>
        <v>укажите примерную дату выкупа в стлб 16</v>
      </c>
      <c r="AX291" s="195">
        <v>1155</v>
      </c>
    </row>
    <row r="292" spans="1:50" ht="26.25" thickBot="1" x14ac:dyDescent="0.4">
      <c r="A292" s="205">
        <v>287</v>
      </c>
      <c r="B292" s="213">
        <v>25</v>
      </c>
      <c r="C292" s="214">
        <v>100005493</v>
      </c>
      <c r="D292" s="490"/>
      <c r="E292" s="215" t="s">
        <v>489</v>
      </c>
      <c r="F292" s="216" t="s">
        <v>512</v>
      </c>
      <c r="G292" s="217" t="s">
        <v>191</v>
      </c>
      <c r="H292" s="299">
        <v>5</v>
      </c>
      <c r="I292" s="218">
        <v>190</v>
      </c>
      <c r="J292" s="219">
        <f t="shared" si="17"/>
        <v>228</v>
      </c>
      <c r="K292" s="303">
        <f t="shared" si="16"/>
        <v>1140</v>
      </c>
      <c r="L292" s="487"/>
      <c r="M292" s="212"/>
      <c r="N292" s="220"/>
      <c r="O292" s="193">
        <f t="shared" si="18"/>
        <v>0</v>
      </c>
      <c r="P292" s="194"/>
      <c r="Q292" s="279" t="str">
        <f t="shared" si="19"/>
        <v>укажите примерную дату выкупа в стлб 16</v>
      </c>
      <c r="AX292" s="195">
        <v>1114.2</v>
      </c>
    </row>
    <row r="293" spans="1:50" ht="26.25" thickBot="1" x14ac:dyDescent="0.4">
      <c r="A293" s="205">
        <v>288</v>
      </c>
      <c r="B293" s="213">
        <v>26</v>
      </c>
      <c r="C293" s="214">
        <v>100000270</v>
      </c>
      <c r="D293" s="490"/>
      <c r="E293" s="215" t="s">
        <v>486</v>
      </c>
      <c r="F293" s="216" t="s">
        <v>513</v>
      </c>
      <c r="G293" s="217" t="s">
        <v>191</v>
      </c>
      <c r="H293" s="299">
        <v>16</v>
      </c>
      <c r="I293" s="218">
        <v>56</v>
      </c>
      <c r="J293" s="219">
        <f t="shared" si="17"/>
        <v>67.2</v>
      </c>
      <c r="K293" s="303">
        <f t="shared" si="16"/>
        <v>1075.2</v>
      </c>
      <c r="L293" s="487"/>
      <c r="M293" s="212"/>
      <c r="N293" s="220"/>
      <c r="O293" s="193">
        <f t="shared" si="18"/>
        <v>0</v>
      </c>
      <c r="P293" s="194"/>
      <c r="Q293" s="279" t="str">
        <f t="shared" si="19"/>
        <v>укажите примерную дату выкупа в стлб 16</v>
      </c>
      <c r="AX293" s="195">
        <v>1052.088</v>
      </c>
    </row>
    <row r="294" spans="1:50" ht="26.25" thickBot="1" x14ac:dyDescent="0.4">
      <c r="A294" s="205">
        <v>289</v>
      </c>
      <c r="B294" s="213">
        <v>27</v>
      </c>
      <c r="C294" s="214">
        <v>100000256</v>
      </c>
      <c r="D294" s="490"/>
      <c r="E294" s="215" t="s">
        <v>486</v>
      </c>
      <c r="F294" s="216" t="s">
        <v>514</v>
      </c>
      <c r="G294" s="217" t="s">
        <v>191</v>
      </c>
      <c r="H294" s="299">
        <v>6</v>
      </c>
      <c r="I294" s="218">
        <v>142</v>
      </c>
      <c r="J294" s="219">
        <f t="shared" si="17"/>
        <v>170.4</v>
      </c>
      <c r="K294" s="303">
        <f t="shared" si="16"/>
        <v>1022.4000000000001</v>
      </c>
      <c r="L294" s="487"/>
      <c r="M294" s="212"/>
      <c r="N294" s="220"/>
      <c r="O294" s="193">
        <f t="shared" si="18"/>
        <v>0</v>
      </c>
      <c r="P294" s="194"/>
      <c r="Q294" s="279" t="str">
        <f t="shared" si="19"/>
        <v>укажите примерную дату выкупа в стлб 16</v>
      </c>
      <c r="AX294" s="195">
        <v>1000.68</v>
      </c>
    </row>
    <row r="295" spans="1:50" ht="26.25" thickBot="1" x14ac:dyDescent="0.4">
      <c r="A295" s="205">
        <v>290</v>
      </c>
      <c r="B295" s="213">
        <v>28</v>
      </c>
      <c r="C295" s="214">
        <v>100000265</v>
      </c>
      <c r="D295" s="490"/>
      <c r="E295" s="215" t="s">
        <v>486</v>
      </c>
      <c r="F295" s="216" t="s">
        <v>501</v>
      </c>
      <c r="G295" s="217" t="s">
        <v>191</v>
      </c>
      <c r="H295" s="299">
        <v>15</v>
      </c>
      <c r="I295" s="218">
        <v>45</v>
      </c>
      <c r="J295" s="219">
        <f t="shared" si="17"/>
        <v>54</v>
      </c>
      <c r="K295" s="303">
        <f t="shared" si="16"/>
        <v>810</v>
      </c>
      <c r="L295" s="487"/>
      <c r="M295" s="212"/>
      <c r="N295" s="220"/>
      <c r="O295" s="193">
        <f t="shared" si="18"/>
        <v>0</v>
      </c>
      <c r="P295" s="194"/>
      <c r="Q295" s="279" t="str">
        <f t="shared" si="19"/>
        <v>укажите примерную дату выкупа в стлб 16</v>
      </c>
      <c r="AX295" s="195">
        <v>791.08799999999997</v>
      </c>
    </row>
    <row r="296" spans="1:50" ht="26.25" thickBot="1" x14ac:dyDescent="0.4">
      <c r="A296" s="205">
        <v>291</v>
      </c>
      <c r="B296" s="213">
        <v>29</v>
      </c>
      <c r="C296" s="214">
        <v>100000252</v>
      </c>
      <c r="D296" s="490"/>
      <c r="E296" s="215" t="s">
        <v>486</v>
      </c>
      <c r="F296" s="216" t="s">
        <v>515</v>
      </c>
      <c r="G296" s="217" t="s">
        <v>191</v>
      </c>
      <c r="H296" s="299">
        <v>12</v>
      </c>
      <c r="I296" s="218">
        <v>53</v>
      </c>
      <c r="J296" s="219">
        <f t="shared" si="17"/>
        <v>63.599999999999994</v>
      </c>
      <c r="K296" s="303">
        <f t="shared" si="16"/>
        <v>763.19999999999993</v>
      </c>
      <c r="L296" s="487"/>
      <c r="M296" s="212"/>
      <c r="N296" s="220"/>
      <c r="O296" s="193">
        <f t="shared" si="18"/>
        <v>0</v>
      </c>
      <c r="P296" s="194"/>
      <c r="Q296" s="279" t="str">
        <f t="shared" si="19"/>
        <v>укажите примерную дату выкупа в стлб 16</v>
      </c>
      <c r="AX296" s="195">
        <v>740.85599999999999</v>
      </c>
    </row>
    <row r="297" spans="1:50" ht="26.25" thickBot="1" x14ac:dyDescent="0.4">
      <c r="A297" s="205">
        <v>292</v>
      </c>
      <c r="B297" s="213">
        <v>30</v>
      </c>
      <c r="C297" s="214">
        <v>100005367</v>
      </c>
      <c r="D297" s="490"/>
      <c r="E297" s="215" t="s">
        <v>489</v>
      </c>
      <c r="F297" s="216" t="s">
        <v>516</v>
      </c>
      <c r="G297" s="217" t="s">
        <v>191</v>
      </c>
      <c r="H297" s="286">
        <v>1</v>
      </c>
      <c r="I297" s="218">
        <v>593</v>
      </c>
      <c r="J297" s="219">
        <f t="shared" si="17"/>
        <v>711.6</v>
      </c>
      <c r="K297" s="295">
        <f t="shared" si="16"/>
        <v>711.6</v>
      </c>
      <c r="L297" s="487"/>
      <c r="M297" s="212"/>
      <c r="N297" s="220"/>
      <c r="O297" s="193">
        <f t="shared" si="18"/>
        <v>0</v>
      </c>
      <c r="P297" s="194"/>
      <c r="Q297" s="279" t="str">
        <f t="shared" si="19"/>
        <v>укажите примерную дату выкупа в стлб 16</v>
      </c>
      <c r="AX297" s="195">
        <v>699.69600000000003</v>
      </c>
    </row>
    <row r="298" spans="1:50" ht="26.25" thickBot="1" x14ac:dyDescent="0.4">
      <c r="A298" s="205">
        <v>293</v>
      </c>
      <c r="B298" s="213">
        <v>31</v>
      </c>
      <c r="C298" s="214">
        <v>100000257</v>
      </c>
      <c r="D298" s="490"/>
      <c r="E298" s="215" t="s">
        <v>486</v>
      </c>
      <c r="F298" s="216" t="s">
        <v>517</v>
      </c>
      <c r="G298" s="217" t="s">
        <v>191</v>
      </c>
      <c r="H298" s="299">
        <v>9</v>
      </c>
      <c r="I298" s="218">
        <v>65</v>
      </c>
      <c r="J298" s="219">
        <f t="shared" si="17"/>
        <v>78</v>
      </c>
      <c r="K298" s="303">
        <f t="shared" si="16"/>
        <v>702</v>
      </c>
      <c r="L298" s="487"/>
      <c r="M298" s="212"/>
      <c r="N298" s="220"/>
      <c r="O298" s="193">
        <f t="shared" si="18"/>
        <v>0</v>
      </c>
      <c r="P298" s="194"/>
      <c r="Q298" s="279" t="str">
        <f t="shared" si="19"/>
        <v>укажите примерную дату выкупа в стлб 16</v>
      </c>
      <c r="AX298" s="195">
        <v>686.79600000000005</v>
      </c>
    </row>
    <row r="299" spans="1:50" ht="26.25" thickBot="1" x14ac:dyDescent="0.4">
      <c r="A299" s="205">
        <v>294</v>
      </c>
      <c r="B299" s="213">
        <v>32</v>
      </c>
      <c r="C299" s="214">
        <v>100005136</v>
      </c>
      <c r="D299" s="490"/>
      <c r="E299" s="215" t="s">
        <v>486</v>
      </c>
      <c r="F299" s="216" t="s">
        <v>518</v>
      </c>
      <c r="G299" s="217" t="s">
        <v>191</v>
      </c>
      <c r="H299" s="299">
        <v>12</v>
      </c>
      <c r="I299" s="218">
        <v>45</v>
      </c>
      <c r="J299" s="219">
        <f t="shared" si="17"/>
        <v>54</v>
      </c>
      <c r="K299" s="303">
        <f t="shared" si="16"/>
        <v>648</v>
      </c>
      <c r="L299" s="487"/>
      <c r="M299" s="212"/>
      <c r="N299" s="220"/>
      <c r="O299" s="193">
        <f t="shared" si="18"/>
        <v>0</v>
      </c>
      <c r="P299" s="194"/>
      <c r="Q299" s="279" t="str">
        <f t="shared" si="19"/>
        <v>укажите примерную дату выкупа в стлб 16</v>
      </c>
      <c r="AX299" s="195">
        <v>639.46799999999996</v>
      </c>
    </row>
    <row r="300" spans="1:50" ht="26.25" thickBot="1" x14ac:dyDescent="0.4">
      <c r="A300" s="205">
        <v>295</v>
      </c>
      <c r="B300" s="213">
        <v>33</v>
      </c>
      <c r="C300" s="214">
        <v>100000255</v>
      </c>
      <c r="D300" s="490"/>
      <c r="E300" s="215" t="s">
        <v>486</v>
      </c>
      <c r="F300" s="216" t="s">
        <v>519</v>
      </c>
      <c r="G300" s="217" t="s">
        <v>191</v>
      </c>
      <c r="H300" s="299">
        <v>10</v>
      </c>
      <c r="I300" s="218">
        <v>53</v>
      </c>
      <c r="J300" s="219">
        <f t="shared" si="17"/>
        <v>63.599999999999994</v>
      </c>
      <c r="K300" s="303">
        <f t="shared" si="16"/>
        <v>636</v>
      </c>
      <c r="L300" s="487"/>
      <c r="M300" s="212"/>
      <c r="N300" s="220"/>
      <c r="O300" s="193">
        <f t="shared" si="18"/>
        <v>0</v>
      </c>
      <c r="P300" s="194"/>
      <c r="Q300" s="279" t="str">
        <f t="shared" si="19"/>
        <v>укажите примерную дату выкупа в стлб 16</v>
      </c>
      <c r="AX300" s="195">
        <v>622.16399999999999</v>
      </c>
    </row>
    <row r="301" spans="1:50" ht="26.25" thickBot="1" x14ac:dyDescent="0.4">
      <c r="A301" s="205">
        <v>296</v>
      </c>
      <c r="B301" s="213">
        <v>34</v>
      </c>
      <c r="C301" s="214">
        <v>100000271</v>
      </c>
      <c r="D301" s="490"/>
      <c r="E301" s="215" t="s">
        <v>486</v>
      </c>
      <c r="F301" s="216" t="s">
        <v>520</v>
      </c>
      <c r="G301" s="217" t="s">
        <v>191</v>
      </c>
      <c r="H301" s="299">
        <v>13</v>
      </c>
      <c r="I301" s="218">
        <v>38</v>
      </c>
      <c r="J301" s="219">
        <f t="shared" si="17"/>
        <v>45.6</v>
      </c>
      <c r="K301" s="303">
        <f t="shared" si="16"/>
        <v>592.80000000000007</v>
      </c>
      <c r="L301" s="487"/>
      <c r="M301" s="212"/>
      <c r="N301" s="220"/>
      <c r="O301" s="193">
        <f t="shared" si="18"/>
        <v>0</v>
      </c>
      <c r="P301" s="194"/>
      <c r="Q301" s="279" t="str">
        <f t="shared" si="19"/>
        <v>укажите примерную дату выкупа в стлб 16</v>
      </c>
      <c r="AX301" s="195">
        <v>576.93599999999992</v>
      </c>
    </row>
    <row r="302" spans="1:50" ht="26.25" thickBot="1" x14ac:dyDescent="0.4">
      <c r="A302" s="205">
        <v>297</v>
      </c>
      <c r="B302" s="213">
        <v>35</v>
      </c>
      <c r="C302" s="214">
        <v>100006139</v>
      </c>
      <c r="D302" s="490"/>
      <c r="E302" s="215" t="s">
        <v>489</v>
      </c>
      <c r="F302" s="216" t="s">
        <v>521</v>
      </c>
      <c r="G302" s="217" t="s">
        <v>191</v>
      </c>
      <c r="H302" s="299">
        <v>10</v>
      </c>
      <c r="I302" s="218">
        <v>44</v>
      </c>
      <c r="J302" s="219">
        <f t="shared" si="17"/>
        <v>52.8</v>
      </c>
      <c r="K302" s="303">
        <f t="shared" si="16"/>
        <v>528</v>
      </c>
      <c r="L302" s="487"/>
      <c r="M302" s="212"/>
      <c r="N302" s="220"/>
      <c r="O302" s="193">
        <f t="shared" si="18"/>
        <v>0</v>
      </c>
      <c r="P302" s="194"/>
      <c r="Q302" s="279" t="str">
        <f t="shared" si="19"/>
        <v>укажите примерную дату выкупа в стлб 16</v>
      </c>
      <c r="AX302" s="195">
        <v>514.05599999999993</v>
      </c>
    </row>
    <row r="303" spans="1:50" ht="26.25" thickBot="1" x14ac:dyDescent="0.4">
      <c r="A303" s="205">
        <v>298</v>
      </c>
      <c r="B303" s="213">
        <v>36</v>
      </c>
      <c r="C303" s="214">
        <v>100006132</v>
      </c>
      <c r="D303" s="490"/>
      <c r="E303" s="215" t="s">
        <v>489</v>
      </c>
      <c r="F303" s="216" t="s">
        <v>522</v>
      </c>
      <c r="G303" s="217" t="s">
        <v>191</v>
      </c>
      <c r="H303" s="299">
        <v>6</v>
      </c>
      <c r="I303" s="218">
        <v>64</v>
      </c>
      <c r="J303" s="219">
        <f t="shared" si="17"/>
        <v>76.8</v>
      </c>
      <c r="K303" s="303">
        <f t="shared" si="16"/>
        <v>460.79999999999995</v>
      </c>
      <c r="L303" s="487"/>
      <c r="M303" s="212"/>
      <c r="N303" s="220"/>
      <c r="O303" s="193">
        <f t="shared" si="18"/>
        <v>0</v>
      </c>
      <c r="P303" s="194"/>
      <c r="Q303" s="279" t="str">
        <f t="shared" si="19"/>
        <v>укажите примерную дату выкупа в стлб 16</v>
      </c>
      <c r="AX303" s="195">
        <v>445.428</v>
      </c>
    </row>
    <row r="304" spans="1:50" ht="26.25" thickBot="1" x14ac:dyDescent="0.4">
      <c r="A304" s="205">
        <v>299</v>
      </c>
      <c r="B304" s="213">
        <v>37</v>
      </c>
      <c r="C304" s="214">
        <v>100000276</v>
      </c>
      <c r="D304" s="490"/>
      <c r="E304" s="215" t="s">
        <v>486</v>
      </c>
      <c r="F304" s="216" t="s">
        <v>523</v>
      </c>
      <c r="G304" s="217" t="s">
        <v>191</v>
      </c>
      <c r="H304" s="299">
        <v>5</v>
      </c>
      <c r="I304" s="218">
        <v>68</v>
      </c>
      <c r="J304" s="219">
        <f t="shared" si="17"/>
        <v>81.599999999999994</v>
      </c>
      <c r="K304" s="303">
        <f t="shared" si="16"/>
        <v>408</v>
      </c>
      <c r="L304" s="487"/>
      <c r="M304" s="212"/>
      <c r="N304" s="220"/>
      <c r="O304" s="193">
        <f t="shared" si="18"/>
        <v>0</v>
      </c>
      <c r="P304" s="194"/>
      <c r="Q304" s="279" t="str">
        <f t="shared" si="19"/>
        <v>укажите примерную дату выкупа в стлб 16</v>
      </c>
      <c r="AX304" s="195">
        <v>398.68799999999999</v>
      </c>
    </row>
    <row r="305" spans="1:50" ht="26.25" thickBot="1" x14ac:dyDescent="0.4">
      <c r="A305" s="205">
        <v>300</v>
      </c>
      <c r="B305" s="213">
        <v>38</v>
      </c>
      <c r="C305" s="214">
        <v>100000254</v>
      </c>
      <c r="D305" s="490"/>
      <c r="E305" s="215" t="s">
        <v>486</v>
      </c>
      <c r="F305" s="216" t="s">
        <v>524</v>
      </c>
      <c r="G305" s="217" t="s">
        <v>191</v>
      </c>
      <c r="H305" s="299">
        <v>5</v>
      </c>
      <c r="I305" s="218">
        <v>56</v>
      </c>
      <c r="J305" s="219">
        <f t="shared" si="17"/>
        <v>67.2</v>
      </c>
      <c r="K305" s="303">
        <f t="shared" si="16"/>
        <v>336</v>
      </c>
      <c r="L305" s="487"/>
      <c r="M305" s="212"/>
      <c r="N305" s="220"/>
      <c r="O305" s="193">
        <f t="shared" si="18"/>
        <v>0</v>
      </c>
      <c r="P305" s="194"/>
      <c r="Q305" s="279" t="str">
        <f t="shared" si="19"/>
        <v>укажите примерную дату выкупа в стлб 16</v>
      </c>
      <c r="AX305" s="195">
        <v>327.61199999999997</v>
      </c>
    </row>
    <row r="306" spans="1:50" ht="26.25" thickBot="1" x14ac:dyDescent="0.4">
      <c r="A306" s="205">
        <v>301</v>
      </c>
      <c r="B306" s="213">
        <v>39</v>
      </c>
      <c r="C306" s="214">
        <v>100000262</v>
      </c>
      <c r="D306" s="490"/>
      <c r="E306" s="215" t="s">
        <v>486</v>
      </c>
      <c r="F306" s="216" t="s">
        <v>525</v>
      </c>
      <c r="G306" s="217" t="s">
        <v>191</v>
      </c>
      <c r="H306" s="299">
        <v>5</v>
      </c>
      <c r="I306" s="218">
        <v>53</v>
      </c>
      <c r="J306" s="219">
        <f t="shared" si="17"/>
        <v>63.599999999999994</v>
      </c>
      <c r="K306" s="303">
        <f t="shared" si="16"/>
        <v>318</v>
      </c>
      <c r="L306" s="487"/>
      <c r="M306" s="212"/>
      <c r="N306" s="220"/>
      <c r="O306" s="193">
        <f t="shared" si="18"/>
        <v>0</v>
      </c>
      <c r="P306" s="194"/>
      <c r="Q306" s="279" t="str">
        <f t="shared" si="19"/>
        <v>укажите примерную дату выкупа в стлб 16</v>
      </c>
      <c r="AX306" s="195">
        <v>308.72399999999999</v>
      </c>
    </row>
    <row r="307" spans="1:50" ht="26.25" thickBot="1" x14ac:dyDescent="0.4">
      <c r="A307" s="205">
        <v>302</v>
      </c>
      <c r="B307" s="213">
        <v>40</v>
      </c>
      <c r="C307" s="214">
        <v>100005373</v>
      </c>
      <c r="D307" s="490"/>
      <c r="E307" s="215" t="s">
        <v>486</v>
      </c>
      <c r="F307" s="216" t="s">
        <v>526</v>
      </c>
      <c r="G307" s="217" t="s">
        <v>191</v>
      </c>
      <c r="H307" s="299">
        <v>9</v>
      </c>
      <c r="I307" s="218">
        <v>27</v>
      </c>
      <c r="J307" s="219">
        <f t="shared" si="17"/>
        <v>32.4</v>
      </c>
      <c r="K307" s="303">
        <f t="shared" si="16"/>
        <v>291.59999999999997</v>
      </c>
      <c r="L307" s="487"/>
      <c r="M307" s="212"/>
      <c r="N307" s="220"/>
      <c r="O307" s="193">
        <f t="shared" si="18"/>
        <v>0</v>
      </c>
      <c r="P307" s="194"/>
      <c r="Q307" s="279" t="str">
        <f t="shared" si="19"/>
        <v>укажите примерную дату выкупа в стлб 16</v>
      </c>
      <c r="AX307" s="195">
        <v>282.81599999999997</v>
      </c>
    </row>
    <row r="308" spans="1:50" ht="26.25" thickBot="1" x14ac:dyDescent="0.4">
      <c r="A308" s="205">
        <v>303</v>
      </c>
      <c r="B308" s="213">
        <v>41</v>
      </c>
      <c r="C308" s="214">
        <v>100000261</v>
      </c>
      <c r="D308" s="490"/>
      <c r="E308" s="215" t="s">
        <v>486</v>
      </c>
      <c r="F308" s="216" t="s">
        <v>527</v>
      </c>
      <c r="G308" s="217" t="s">
        <v>191</v>
      </c>
      <c r="H308" s="299">
        <v>1</v>
      </c>
      <c r="I308" s="218">
        <v>214</v>
      </c>
      <c r="J308" s="219">
        <f t="shared" si="17"/>
        <v>256.8</v>
      </c>
      <c r="K308" s="303">
        <f t="shared" si="16"/>
        <v>256.8</v>
      </c>
      <c r="L308" s="487"/>
      <c r="M308" s="212"/>
      <c r="N308" s="220"/>
      <c r="O308" s="193">
        <f t="shared" si="18"/>
        <v>0</v>
      </c>
      <c r="P308" s="194"/>
      <c r="Q308" s="279" t="str">
        <f t="shared" si="19"/>
        <v>укажите примерную дату выкупа в стлб 16</v>
      </c>
      <c r="AX308" s="195">
        <v>251.7</v>
      </c>
    </row>
    <row r="309" spans="1:50" ht="26.25" thickBot="1" x14ac:dyDescent="0.4">
      <c r="A309" s="205">
        <v>304</v>
      </c>
      <c r="B309" s="213">
        <v>42</v>
      </c>
      <c r="C309" s="214">
        <v>100000272</v>
      </c>
      <c r="D309" s="490"/>
      <c r="E309" s="215" t="s">
        <v>486</v>
      </c>
      <c r="F309" s="216" t="s">
        <v>528</v>
      </c>
      <c r="G309" s="217" t="s">
        <v>191</v>
      </c>
      <c r="H309" s="299">
        <v>2</v>
      </c>
      <c r="I309" s="218">
        <v>55</v>
      </c>
      <c r="J309" s="219">
        <f t="shared" si="17"/>
        <v>66</v>
      </c>
      <c r="K309" s="303">
        <f t="shared" si="16"/>
        <v>132</v>
      </c>
      <c r="L309" s="487"/>
      <c r="M309" s="212"/>
      <c r="N309" s="220"/>
      <c r="O309" s="193">
        <f t="shared" si="18"/>
        <v>0</v>
      </c>
      <c r="P309" s="194"/>
      <c r="Q309" s="279" t="str">
        <f t="shared" si="19"/>
        <v>укажите примерную дату выкупа в стлб 16</v>
      </c>
      <c r="AX309" s="195">
        <v>128.964</v>
      </c>
    </row>
    <row r="310" spans="1:50" ht="26.25" thickBot="1" x14ac:dyDescent="0.4">
      <c r="A310" s="205">
        <v>305</v>
      </c>
      <c r="B310" s="213">
        <v>43</v>
      </c>
      <c r="C310" s="214">
        <v>100005290</v>
      </c>
      <c r="D310" s="490"/>
      <c r="E310" s="215" t="s">
        <v>486</v>
      </c>
      <c r="F310" s="216" t="s">
        <v>529</v>
      </c>
      <c r="G310" s="217" t="s">
        <v>191</v>
      </c>
      <c r="H310" s="286">
        <v>4</v>
      </c>
      <c r="I310" s="218">
        <v>22</v>
      </c>
      <c r="J310" s="219">
        <f t="shared" si="17"/>
        <v>26.4</v>
      </c>
      <c r="K310" s="295">
        <f t="shared" si="16"/>
        <v>105.6</v>
      </c>
      <c r="L310" s="487"/>
      <c r="M310" s="212"/>
      <c r="N310" s="220"/>
      <c r="O310" s="193">
        <f t="shared" si="18"/>
        <v>0</v>
      </c>
      <c r="P310" s="194"/>
      <c r="Q310" s="279" t="str">
        <f t="shared" si="19"/>
        <v>укажите примерную дату выкупа в стлб 16</v>
      </c>
      <c r="AX310" s="195">
        <v>99.995999999999995</v>
      </c>
    </row>
    <row r="311" spans="1:50" ht="26.25" thickBot="1" x14ac:dyDescent="0.4">
      <c r="A311" s="205">
        <v>306</v>
      </c>
      <c r="B311" s="213">
        <v>44</v>
      </c>
      <c r="C311" s="214">
        <v>100005354</v>
      </c>
      <c r="D311" s="490"/>
      <c r="E311" s="215" t="s">
        <v>486</v>
      </c>
      <c r="F311" s="216" t="s">
        <v>530</v>
      </c>
      <c r="G311" s="217" t="s">
        <v>191</v>
      </c>
      <c r="H311" s="299">
        <v>2</v>
      </c>
      <c r="I311" s="218">
        <v>20</v>
      </c>
      <c r="J311" s="219">
        <f t="shared" si="17"/>
        <v>24</v>
      </c>
      <c r="K311" s="303">
        <f t="shared" si="16"/>
        <v>48</v>
      </c>
      <c r="L311" s="487"/>
      <c r="M311" s="212"/>
      <c r="N311" s="220"/>
      <c r="O311" s="193">
        <f t="shared" si="18"/>
        <v>0</v>
      </c>
      <c r="P311" s="194"/>
      <c r="Q311" s="279" t="str">
        <f t="shared" si="19"/>
        <v>укажите примерную дату выкупа в стлб 16</v>
      </c>
      <c r="AX311" s="195">
        <v>44.003999999999998</v>
      </c>
    </row>
    <row r="312" spans="1:50" ht="26.25" thickBot="1" x14ac:dyDescent="0.4">
      <c r="A312" s="205">
        <v>307</v>
      </c>
      <c r="B312" s="213">
        <v>45</v>
      </c>
      <c r="C312" s="214">
        <v>100015788</v>
      </c>
      <c r="D312" s="490"/>
      <c r="E312" s="215" t="s">
        <v>489</v>
      </c>
      <c r="F312" s="216" t="s">
        <v>531</v>
      </c>
      <c r="G312" s="217" t="s">
        <v>191</v>
      </c>
      <c r="H312" s="299">
        <v>1</v>
      </c>
      <c r="I312" s="218">
        <v>7</v>
      </c>
      <c r="J312" s="219">
        <f t="shared" si="17"/>
        <v>8.4</v>
      </c>
      <c r="K312" s="303">
        <f t="shared" si="16"/>
        <v>8.4</v>
      </c>
      <c r="L312" s="487"/>
      <c r="M312" s="212"/>
      <c r="N312" s="220"/>
      <c r="O312" s="193">
        <f t="shared" si="18"/>
        <v>0</v>
      </c>
      <c r="P312" s="194"/>
      <c r="Q312" s="279" t="str">
        <f t="shared" si="19"/>
        <v>укажите примерную дату выкупа в стлб 16</v>
      </c>
      <c r="AX312" s="195">
        <v>8.0039999999999996</v>
      </c>
    </row>
    <row r="313" spans="1:50" ht="26.25" thickBot="1" x14ac:dyDescent="0.4">
      <c r="A313" s="257">
        <v>308</v>
      </c>
      <c r="B313" s="197">
        <v>46</v>
      </c>
      <c r="C313" s="210">
        <v>100006138</v>
      </c>
      <c r="D313" s="491"/>
      <c r="E313" s="211" t="s">
        <v>489</v>
      </c>
      <c r="F313" s="258" t="s">
        <v>532</v>
      </c>
      <c r="G313" s="201" t="s">
        <v>191</v>
      </c>
      <c r="H313" s="298">
        <v>1</v>
      </c>
      <c r="I313" s="202">
        <v>9850</v>
      </c>
      <c r="J313" s="203">
        <f t="shared" si="17"/>
        <v>11820</v>
      </c>
      <c r="K313" s="302">
        <f t="shared" si="16"/>
        <v>11820</v>
      </c>
      <c r="L313" s="488"/>
      <c r="M313" s="280"/>
      <c r="N313" s="281"/>
      <c r="O313" s="282">
        <f t="shared" si="18"/>
        <v>0</v>
      </c>
      <c r="P313" s="283"/>
      <c r="Q313" s="279" t="str">
        <f t="shared" si="19"/>
        <v>укажите примерную дату выкупа в стлб 16</v>
      </c>
      <c r="AX313" s="195">
        <v>8.4000000000000005E-2</v>
      </c>
    </row>
    <row r="314" spans="1:50" x14ac:dyDescent="0.25">
      <c r="H314" s="311">
        <f>SUM(H6:H313)</f>
        <v>3630.1909999999998</v>
      </c>
    </row>
    <row r="315" spans="1:50" ht="18.75" thickBot="1" x14ac:dyDescent="0.3">
      <c r="I315" s="264"/>
      <c r="J315" s="265"/>
      <c r="K315" s="266">
        <f>SUM(K6:K313)</f>
        <v>3332194.4627999975</v>
      </c>
      <c r="L315" s="267"/>
    </row>
    <row r="316" spans="1:50" ht="20.25" thickBot="1" x14ac:dyDescent="0.3">
      <c r="K316" s="269" t="s">
        <v>533</v>
      </c>
    </row>
  </sheetData>
  <autoFilter ref="A5:Q313"/>
  <mergeCells count="31">
    <mergeCell ref="A3:Q3"/>
    <mergeCell ref="D251:D254"/>
    <mergeCell ref="L251:L254"/>
    <mergeCell ref="L39:L42"/>
    <mergeCell ref="D6:D7"/>
    <mergeCell ref="L6:L7"/>
    <mergeCell ref="D8:D9"/>
    <mergeCell ref="L8:L9"/>
    <mergeCell ref="D10:D14"/>
    <mergeCell ref="L10:L15"/>
    <mergeCell ref="D39:D42"/>
    <mergeCell ref="D16:D34"/>
    <mergeCell ref="L16:L34"/>
    <mergeCell ref="D35:D38"/>
    <mergeCell ref="L35:L38"/>
    <mergeCell ref="D255:D267"/>
    <mergeCell ref="L255:L267"/>
    <mergeCell ref="D268:D313"/>
    <mergeCell ref="L268:L313"/>
    <mergeCell ref="D1:Q1"/>
    <mergeCell ref="A2:Q2"/>
    <mergeCell ref="D241:D246"/>
    <mergeCell ref="L241:L246"/>
    <mergeCell ref="D247:D250"/>
    <mergeCell ref="L247:L250"/>
    <mergeCell ref="D43:D66"/>
    <mergeCell ref="L43:L66"/>
    <mergeCell ref="D67:D237"/>
    <mergeCell ref="L67:L237"/>
    <mergeCell ref="D238:D240"/>
    <mergeCell ref="L238:L240"/>
  </mergeCells>
  <dataValidations count="1">
    <dataValidation type="decimal" operator="lessThanOrEqual" allowBlank="1" showInputMessage="1" showErrorMessage="1" error="ПЕРЕБОР: см. общ.кол-во на складе (стлб &quot;F&quot;) !" sqref="N6:N313">
      <formula1>G6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10"/>
  <sheetViews>
    <sheetView zoomScale="90" zoomScaleNormal="90" workbookViewId="0">
      <selection activeCell="P6" sqref="P6"/>
    </sheetView>
  </sheetViews>
  <sheetFormatPr defaultRowHeight="15" x14ac:dyDescent="0.25"/>
  <cols>
    <col min="1" max="1" width="8.28515625" customWidth="1"/>
    <col min="2" max="2" width="21.42578125" customWidth="1"/>
    <col min="3" max="3" width="5.28515625" style="76" customWidth="1"/>
    <col min="4" max="4" width="14.140625" customWidth="1"/>
    <col min="6" max="6" width="79.7109375" customWidth="1"/>
    <col min="7" max="7" width="13.140625" customWidth="1"/>
    <col min="8" max="8" width="14.5703125" customWidth="1"/>
    <col min="9" max="9" width="8.5703125" hidden="1" customWidth="1"/>
  </cols>
  <sheetData>
    <row r="1" spans="1:13" ht="15.75" x14ac:dyDescent="0.25">
      <c r="A1" s="64" t="s">
        <v>49</v>
      </c>
      <c r="B1" s="9"/>
      <c r="C1" s="9"/>
      <c r="D1" s="9"/>
      <c r="E1" s="9"/>
      <c r="F1" s="9"/>
      <c r="G1" s="9"/>
      <c r="H1" s="9"/>
      <c r="I1" s="9"/>
    </row>
    <row r="2" spans="1:13" x14ac:dyDescent="0.25">
      <c r="A2" s="524" t="s">
        <v>539</v>
      </c>
      <c r="B2" s="524"/>
      <c r="C2" s="524"/>
      <c r="D2" s="524"/>
      <c r="E2" s="524"/>
      <c r="F2" s="524"/>
      <c r="G2" s="524"/>
      <c r="H2" s="524"/>
      <c r="I2" s="524"/>
    </row>
    <row r="3" spans="1:13" ht="62.25" customHeight="1" thickBot="1" x14ac:dyDescent="0.3">
      <c r="A3" s="437" t="s">
        <v>537</v>
      </c>
      <c r="B3" s="438"/>
      <c r="C3" s="438"/>
      <c r="D3" s="438"/>
      <c r="E3" s="438"/>
      <c r="F3" s="438"/>
      <c r="G3" s="438"/>
      <c r="H3" s="439"/>
      <c r="I3" s="65"/>
    </row>
    <row r="4" spans="1:13" ht="84.75" thickBot="1" x14ac:dyDescent="0.3">
      <c r="A4" s="77" t="s">
        <v>0</v>
      </c>
      <c r="B4" s="77" t="s">
        <v>8</v>
      </c>
      <c r="C4" s="525" t="s">
        <v>74</v>
      </c>
      <c r="D4" s="526"/>
      <c r="E4" s="527"/>
      <c r="F4" s="77" t="s">
        <v>113</v>
      </c>
      <c r="G4" s="77" t="s">
        <v>25</v>
      </c>
      <c r="H4" s="77" t="s">
        <v>143</v>
      </c>
      <c r="I4" s="95" t="s">
        <v>33</v>
      </c>
    </row>
    <row r="5" spans="1:13" x14ac:dyDescent="0.25">
      <c r="A5" s="54">
        <v>1</v>
      </c>
      <c r="B5" s="55">
        <v>2</v>
      </c>
      <c r="C5" s="528"/>
      <c r="D5" s="529"/>
      <c r="E5" s="530"/>
      <c r="F5" s="55">
        <v>6</v>
      </c>
      <c r="G5" s="119">
        <v>8</v>
      </c>
      <c r="H5" s="137">
        <v>9</v>
      </c>
      <c r="I5" s="119">
        <v>10</v>
      </c>
    </row>
    <row r="6" spans="1:13" s="76" customFormat="1" ht="67.5" customHeight="1" thickBot="1" x14ac:dyDescent="0.3">
      <c r="A6" s="156">
        <v>1</v>
      </c>
      <c r="B6" s="157" t="s">
        <v>144</v>
      </c>
      <c r="C6" s="531" t="s">
        <v>538</v>
      </c>
      <c r="D6" s="532"/>
      <c r="E6" s="533"/>
      <c r="F6" s="159" t="s">
        <v>174</v>
      </c>
      <c r="G6" s="158" t="s">
        <v>139</v>
      </c>
      <c r="H6" s="174" t="s">
        <v>175</v>
      </c>
      <c r="I6" s="150"/>
    </row>
    <row r="7" spans="1:13" x14ac:dyDescent="0.25">
      <c r="A7" s="515" t="s">
        <v>98</v>
      </c>
      <c r="B7" s="516"/>
      <c r="C7" s="516"/>
      <c r="D7" s="516"/>
      <c r="E7" s="516"/>
      <c r="F7" s="516"/>
      <c r="G7" s="516"/>
      <c r="H7" s="517"/>
    </row>
    <row r="8" spans="1:13" x14ac:dyDescent="0.25">
      <c r="A8" s="518"/>
      <c r="B8" s="519"/>
      <c r="C8" s="519"/>
      <c r="D8" s="519"/>
      <c r="E8" s="519"/>
      <c r="F8" s="519"/>
      <c r="G8" s="519"/>
      <c r="H8" s="520"/>
      <c r="M8" s="146"/>
    </row>
    <row r="9" spans="1:13" x14ac:dyDescent="0.25">
      <c r="A9" s="518"/>
      <c r="B9" s="519"/>
      <c r="C9" s="519"/>
      <c r="D9" s="519"/>
      <c r="E9" s="519"/>
      <c r="F9" s="519"/>
      <c r="G9" s="519"/>
      <c r="H9" s="520"/>
    </row>
    <row r="10" spans="1:13" ht="36" customHeight="1" thickBot="1" x14ac:dyDescent="0.3">
      <c r="A10" s="521"/>
      <c r="B10" s="522"/>
      <c r="C10" s="522"/>
      <c r="D10" s="522"/>
      <c r="E10" s="522"/>
      <c r="F10" s="522"/>
      <c r="G10" s="522"/>
      <c r="H10" s="523"/>
    </row>
  </sheetData>
  <mergeCells count="6">
    <mergeCell ref="A7:H10"/>
    <mergeCell ref="A2:I2"/>
    <mergeCell ref="A3:H3"/>
    <mergeCell ref="C4:E4"/>
    <mergeCell ref="C5:E5"/>
    <mergeCell ref="C6:E6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7</vt:i4>
      </vt:variant>
    </vt:vector>
  </HeadingPairs>
  <TitlesOfParts>
    <vt:vector size="17" baseType="lpstr">
      <vt:lpstr>Погрузчики и ам на продажу</vt:lpstr>
      <vt:lpstr>Архив торгов с победителями</vt:lpstr>
      <vt:lpstr>Грейфер 35ед_3239</vt:lpstr>
      <vt:lpstr>Портальные краны</vt:lpstr>
      <vt:lpstr>Автомобили_1ед_244</vt:lpstr>
      <vt:lpstr>Мраморн плиты_1132ед_152</vt:lpstr>
      <vt:lpstr>Контейнеры 10ед_387</vt:lpstr>
      <vt:lpstr>Запчасти невостр.в пр-ве</vt:lpstr>
      <vt:lpstr>Тара деревянная бу</vt:lpstr>
      <vt:lpstr>ОПИСЬ ПЕРЕЧНЯ</vt:lpstr>
      <vt:lpstr>Автомобили_1ед_244!Область_печати</vt:lpstr>
      <vt:lpstr>'Архив торгов с победителями'!Область_печати</vt:lpstr>
      <vt:lpstr>'Грейфер 35ед_3239'!Область_печати</vt:lpstr>
      <vt:lpstr>'Мраморн плиты_1132ед_152'!Область_печати</vt:lpstr>
      <vt:lpstr>'ОПИСЬ ПЕРЕЧНЯ'!Область_печати</vt:lpstr>
      <vt:lpstr>'Погрузчики и ам на продажу'!Область_печати</vt:lpstr>
      <vt:lpstr>'Портальные краны'!Область_печати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Толстых Лев Николаевич</dc:creator>
  <cp:lastModifiedBy>Толстых Лев Николаевич</cp:lastModifiedBy>
  <cp:lastPrinted>2020-01-17T06:47:20Z</cp:lastPrinted>
  <dcterms:created xsi:type="dcterms:W3CDTF">2014-09-24T12:13:54Z</dcterms:created>
  <dcterms:modified xsi:type="dcterms:W3CDTF">2025-03-10T07:03:49Z</dcterms:modified>
</cp:coreProperties>
</file>